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License" sheetId="3" r:id="rId1"/>
    <sheet name="2-9-1" sheetId="1" r:id="rId2"/>
    <sheet name="2-4-4-1" sheetId="4" r:id="rId3"/>
    <sheet name="final results" sheetId="6" r:id="rId4"/>
  </sheets>
  <definedNames>
    <definedName name="eta">'2-9-1'!$R$11</definedName>
    <definedName name="etaD">'2-4-4-1'!$M$11</definedName>
    <definedName name="itc">'2-9-1'!$R$6</definedName>
    <definedName name="itcp1">'2-9-1'!$R$7</definedName>
    <definedName name="ru">'2-9-1'!$R$14</definedName>
    <definedName name="ruD">'2-4-4-1'!$M$14</definedName>
    <definedName name="Samples">#REF!</definedName>
    <definedName name="TrData">'2-9-1'!$E$6:$H$9</definedName>
  </definedNames>
  <calcPr calcId="162913" calcMode="manual" iterate="1" iterateCount="501" iterateDelta="1.0000000000000001E-9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6" l="1"/>
  <c r="B41" i="6"/>
  <c r="T40" i="6" s="1"/>
  <c r="T20" i="6"/>
  <c r="T19" i="6"/>
  <c r="T18" i="6"/>
  <c r="T42" i="6" l="1"/>
  <c r="T41" i="6"/>
  <c r="F40" i="6" a="1"/>
  <c r="F42" i="6" s="1"/>
  <c r="F32" i="6" a="1"/>
  <c r="F32" i="6" s="1"/>
  <c r="F18" i="6" a="1"/>
  <c r="F23" i="6" s="1"/>
  <c r="F5" i="6" a="1"/>
  <c r="F7" i="6" s="1"/>
  <c r="F43" i="6" l="1"/>
  <c r="F34" i="6"/>
  <c r="F40" i="6"/>
  <c r="F33" i="6"/>
  <c r="F41" i="6"/>
  <c r="F35" i="6"/>
  <c r="F9" i="6"/>
  <c r="F12" i="6"/>
  <c r="F6" i="6"/>
  <c r="F20" i="6"/>
  <c r="F13" i="6"/>
  <c r="F8" i="6"/>
  <c r="F10" i="6"/>
  <c r="F5" i="6"/>
  <c r="F24" i="6"/>
  <c r="F21" i="6"/>
  <c r="F25" i="6"/>
  <c r="F18" i="6"/>
  <c r="F22" i="6"/>
  <c r="F26" i="6"/>
  <c r="F11" i="6"/>
  <c r="F19" i="6"/>
  <c r="L32" i="6" l="1" a="1"/>
  <c r="L32" i="6" s="1"/>
  <c r="L40" i="6" a="1"/>
  <c r="L42" i="6" s="1"/>
  <c r="Q5" i="6" a="1"/>
  <c r="Q5" i="6" s="1"/>
  <c r="Q18" i="6" a="1"/>
  <c r="Q18" i="6" s="1"/>
  <c r="L34" i="6" l="1"/>
  <c r="L35" i="6"/>
  <c r="L33" i="6"/>
  <c r="L43" i="6"/>
  <c r="L40" i="6"/>
  <c r="L41" i="6"/>
  <c r="R32" i="6" l="1" a="1"/>
  <c r="R32" i="6" s="1"/>
  <c r="R40" i="6" a="1"/>
  <c r="R40" i="6" s="1"/>
  <c r="R5" i="1"/>
  <c r="R6" i="1"/>
  <c r="R7" i="1"/>
  <c r="E11" i="1" a="1"/>
  <c r="E11" i="1"/>
  <c r="F11" i="1"/>
  <c r="G11" i="1"/>
  <c r="H11" i="1"/>
  <c r="E12" i="1" a="1"/>
  <c r="E12" i="1"/>
  <c r="F12" i="1"/>
  <c r="G12" i="1"/>
  <c r="H12" i="1"/>
  <c r="C18" i="1" a="1"/>
  <c r="C18" i="1"/>
  <c r="D18" i="1" a="1"/>
  <c r="D18" i="1"/>
  <c r="E18" i="1" a="1"/>
  <c r="E18" i="1"/>
  <c r="F18" i="1"/>
  <c r="G18" i="1"/>
  <c r="H18" i="1" a="1"/>
  <c r="H18" i="1"/>
  <c r="I18" i="1" a="1"/>
  <c r="I18" i="1"/>
  <c r="J18" i="1"/>
  <c r="K18" i="1"/>
  <c r="L18" i="1"/>
  <c r="M18" i="1"/>
  <c r="N18" i="1"/>
  <c r="O18" i="1"/>
  <c r="P18" i="1"/>
  <c r="Q18" i="1"/>
  <c r="R18" i="1"/>
  <c r="S18" i="1" a="1"/>
  <c r="S18" i="1"/>
  <c r="U18" i="1"/>
  <c r="V18" i="1" a="1"/>
  <c r="V18" i="1"/>
  <c r="C19" i="1"/>
  <c r="D19" i="1"/>
  <c r="E19" i="1"/>
  <c r="F19" i="1"/>
  <c r="G19" i="1"/>
  <c r="H19" i="1"/>
  <c r="V19" i="1"/>
  <c r="E20" i="1"/>
  <c r="F20" i="1"/>
  <c r="G20" i="1"/>
  <c r="H20" i="1"/>
  <c r="V20" i="1"/>
  <c r="E21" i="1"/>
  <c r="F21" i="1"/>
  <c r="G21" i="1"/>
  <c r="H21" i="1"/>
  <c r="V21" i="1"/>
  <c r="E22" i="1"/>
  <c r="F22" i="1"/>
  <c r="G22" i="1"/>
  <c r="H22" i="1"/>
  <c r="V22" i="1"/>
  <c r="E23" i="1"/>
  <c r="F23" i="1"/>
  <c r="G23" i="1"/>
  <c r="H23" i="1"/>
  <c r="V23" i="1"/>
  <c r="E24" i="1"/>
  <c r="F24" i="1"/>
  <c r="G24" i="1"/>
  <c r="H24" i="1"/>
  <c r="V24" i="1"/>
  <c r="E25" i="1"/>
  <c r="F25" i="1"/>
  <c r="G25" i="1"/>
  <c r="H25" i="1"/>
  <c r="V25" i="1"/>
  <c r="E26" i="1"/>
  <c r="F26" i="1"/>
  <c r="G26" i="1"/>
  <c r="H26" i="1"/>
  <c r="V26" i="1"/>
  <c r="C31" i="1" a="1"/>
  <c r="C31" i="1"/>
  <c r="D31" i="1" a="1"/>
  <c r="D31" i="1"/>
  <c r="E31" i="1" a="1"/>
  <c r="E31" i="1"/>
  <c r="F31" i="1"/>
  <c r="G31" i="1"/>
  <c r="H31" i="1" a="1"/>
  <c r="H31" i="1"/>
  <c r="I31" i="1" a="1"/>
  <c r="I31" i="1"/>
  <c r="J31" i="1"/>
  <c r="K31" i="1"/>
  <c r="L31" i="1"/>
  <c r="M31" i="1"/>
  <c r="N31" i="1"/>
  <c r="O31" i="1"/>
  <c r="P31" i="1"/>
  <c r="Q31" i="1"/>
  <c r="R31" i="1"/>
  <c r="S31" i="1" a="1"/>
  <c r="S31" i="1"/>
  <c r="U31" i="1"/>
  <c r="V31" i="1" a="1"/>
  <c r="V31" i="1"/>
  <c r="C32" i="1"/>
  <c r="D32" i="1"/>
  <c r="E32" i="1"/>
  <c r="F32" i="1"/>
  <c r="G32" i="1"/>
  <c r="H32" i="1"/>
  <c r="V32" i="1"/>
  <c r="E33" i="1"/>
  <c r="F33" i="1"/>
  <c r="G33" i="1"/>
  <c r="H33" i="1"/>
  <c r="V33" i="1"/>
  <c r="E34" i="1"/>
  <c r="F34" i="1"/>
  <c r="G34" i="1"/>
  <c r="H34" i="1"/>
  <c r="V34" i="1"/>
  <c r="E35" i="1"/>
  <c r="F35" i="1"/>
  <c r="G35" i="1"/>
  <c r="H35" i="1"/>
  <c r="V35" i="1"/>
  <c r="E36" i="1"/>
  <c r="F36" i="1"/>
  <c r="G36" i="1"/>
  <c r="H36" i="1"/>
  <c r="V36" i="1"/>
  <c r="E37" i="1"/>
  <c r="F37" i="1"/>
  <c r="G37" i="1"/>
  <c r="H37" i="1"/>
  <c r="V37" i="1"/>
  <c r="E38" i="1"/>
  <c r="F38" i="1"/>
  <c r="G38" i="1"/>
  <c r="H38" i="1"/>
  <c r="V38" i="1"/>
  <c r="E39" i="1"/>
  <c r="F39" i="1"/>
  <c r="G39" i="1"/>
  <c r="H39" i="1"/>
  <c r="V39" i="1"/>
  <c r="M5" i="4"/>
  <c r="M6" i="4"/>
  <c r="M7" i="4"/>
  <c r="E11" i="4" a="1"/>
  <c r="E11" i="4"/>
  <c r="F11" i="4"/>
  <c r="G11" i="4"/>
  <c r="H11" i="4"/>
  <c r="E12" i="4" a="1"/>
  <c r="E12" i="4"/>
  <c r="F12" i="4"/>
  <c r="G12" i="4"/>
  <c r="H12" i="4"/>
  <c r="C18" i="4" a="1"/>
  <c r="C18" i="4"/>
  <c r="D18" i="4" a="1"/>
  <c r="D18" i="4"/>
  <c r="E18" i="4" a="1"/>
  <c r="E18" i="4"/>
  <c r="F18" i="4"/>
  <c r="G18" i="4"/>
  <c r="H18" i="4" a="1"/>
  <c r="H18" i="4"/>
  <c r="I18" i="4" a="1"/>
  <c r="I18" i="4"/>
  <c r="J18" i="4"/>
  <c r="K18" i="4"/>
  <c r="L18" i="4"/>
  <c r="M18" i="4"/>
  <c r="N18" i="4" a="1"/>
  <c r="N18" i="4"/>
  <c r="O18" i="4" a="1"/>
  <c r="O18" i="4"/>
  <c r="P18" i="4"/>
  <c r="Q18" i="4"/>
  <c r="R18" i="4"/>
  <c r="S18" i="4"/>
  <c r="T18" i="4" a="1"/>
  <c r="T18" i="4"/>
  <c r="V18" i="4"/>
  <c r="W18" i="4" a="1"/>
  <c r="W18" i="4"/>
  <c r="X18" i="4" a="1"/>
  <c r="X18" i="4"/>
  <c r="C19" i="4"/>
  <c r="D19" i="4"/>
  <c r="E19" i="4"/>
  <c r="F19" i="4"/>
  <c r="G19" i="4"/>
  <c r="H19" i="4"/>
  <c r="I19" i="4"/>
  <c r="J19" i="4"/>
  <c r="K19" i="4"/>
  <c r="L19" i="4"/>
  <c r="M19" i="4"/>
  <c r="N19" i="4"/>
  <c r="W19" i="4"/>
  <c r="X19" i="4"/>
  <c r="E20" i="4"/>
  <c r="F20" i="4"/>
  <c r="G20" i="4"/>
  <c r="H20" i="4"/>
  <c r="I20" i="4"/>
  <c r="J20" i="4"/>
  <c r="K20" i="4"/>
  <c r="L20" i="4"/>
  <c r="M20" i="4"/>
  <c r="N20" i="4"/>
  <c r="W20" i="4"/>
  <c r="X20" i="4"/>
  <c r="E21" i="4"/>
  <c r="F21" i="4"/>
  <c r="G21" i="4"/>
  <c r="H21" i="4"/>
  <c r="I21" i="4"/>
  <c r="J21" i="4"/>
  <c r="K21" i="4"/>
  <c r="L21" i="4"/>
  <c r="M21" i="4"/>
  <c r="N21" i="4"/>
  <c r="W21" i="4"/>
  <c r="X21" i="4"/>
  <c r="C26" i="4" a="1"/>
  <c r="C26" i="4"/>
  <c r="D26" i="4" a="1"/>
  <c r="D26" i="4"/>
  <c r="E26" i="4" a="1"/>
  <c r="E26" i="4"/>
  <c r="F26" i="4"/>
  <c r="G26" i="4"/>
  <c r="H26" i="4" a="1"/>
  <c r="H26" i="4"/>
  <c r="I26" i="4" a="1"/>
  <c r="I26" i="4"/>
  <c r="J26" i="4"/>
  <c r="K26" i="4"/>
  <c r="L26" i="4"/>
  <c r="M26" i="4"/>
  <c r="N26" i="4" a="1"/>
  <c r="N26" i="4"/>
  <c r="O26" i="4" a="1"/>
  <c r="O26" i="4"/>
  <c r="P26" i="4"/>
  <c r="Q26" i="4"/>
  <c r="R26" i="4"/>
  <c r="S26" i="4"/>
  <c r="T26" i="4" a="1"/>
  <c r="T26" i="4"/>
  <c r="V26" i="4"/>
  <c r="W26" i="4" a="1"/>
  <c r="W26" i="4"/>
  <c r="X26" i="4" a="1"/>
  <c r="X26" i="4"/>
  <c r="C27" i="4"/>
  <c r="D27" i="4"/>
  <c r="E27" i="4"/>
  <c r="F27" i="4"/>
  <c r="G27" i="4"/>
  <c r="H27" i="4"/>
  <c r="I27" i="4"/>
  <c r="J27" i="4"/>
  <c r="K27" i="4"/>
  <c r="L27" i="4"/>
  <c r="M27" i="4"/>
  <c r="N27" i="4"/>
  <c r="W27" i="4"/>
  <c r="X27" i="4"/>
  <c r="E28" i="4"/>
  <c r="F28" i="4"/>
  <c r="G28" i="4"/>
  <c r="H28" i="4"/>
  <c r="I28" i="4"/>
  <c r="J28" i="4"/>
  <c r="K28" i="4"/>
  <c r="L28" i="4"/>
  <c r="M28" i="4"/>
  <c r="N28" i="4"/>
  <c r="W28" i="4"/>
  <c r="X28" i="4"/>
  <c r="E29" i="4"/>
  <c r="F29" i="4"/>
  <c r="G29" i="4"/>
  <c r="H29" i="4"/>
  <c r="I29" i="4"/>
  <c r="J29" i="4"/>
  <c r="K29" i="4"/>
  <c r="L29" i="4"/>
  <c r="M29" i="4"/>
  <c r="N29" i="4"/>
  <c r="W29" i="4"/>
  <c r="X29" i="4"/>
</calcChain>
</file>

<file path=xl/sharedStrings.xml><?xml version="1.0" encoding="utf-8"?>
<sst xmlns="http://schemas.openxmlformats.org/spreadsheetml/2006/main" count="154" uniqueCount="86">
  <si>
    <t>targ1</t>
  </si>
  <si>
    <t>targ2</t>
  </si>
  <si>
    <t>TrData</t>
  </si>
  <si>
    <t>inp1</t>
  </si>
  <si>
    <t>inp2</t>
  </si>
  <si>
    <t>Sample Training Data</t>
  </si>
  <si>
    <t>itc</t>
  </si>
  <si>
    <t>4 samples</t>
  </si>
  <si>
    <t>itcp1</t>
  </si>
  <si>
    <t xml:space="preserve">training sample A </t>
  </si>
  <si>
    <t xml:space="preserve">training sample B </t>
  </si>
  <si>
    <t>Samples selected cycle sequentially through database.</t>
  </si>
  <si>
    <t>targA</t>
  </si>
  <si>
    <t>inpA</t>
  </si>
  <si>
    <t>(bias)</t>
  </si>
  <si>
    <t>outA</t>
  </si>
  <si>
    <t>delA</t>
  </si>
  <si>
    <t>targB</t>
  </si>
  <si>
    <t>inpB</t>
  </si>
  <si>
    <t>outB</t>
  </si>
  <si>
    <t>delB</t>
  </si>
  <si>
    <t>w_1A</t>
  </si>
  <si>
    <t>out_1A</t>
  </si>
  <si>
    <t>w_2A</t>
  </si>
  <si>
    <t>del_1A</t>
  </si>
  <si>
    <t>w_1B</t>
  </si>
  <si>
    <t>out_1B</t>
  </si>
  <si>
    <t>w_2B</t>
  </si>
  <si>
    <t>del_1B</t>
  </si>
  <si>
    <t>ru</t>
  </si>
  <si>
    <t xml:space="preserve">NOTE:  This sheet uses "circular references".  Calculation Must be set to Manual.  To Calculate Now: Press SHIFT-F9.  </t>
  </si>
  <si>
    <t>eta</t>
  </si>
  <si>
    <t>Learning rate parameter</t>
  </si>
  <si>
    <r>
      <t>See: File</t>
    </r>
    <r>
      <rPr>
        <b/>
        <sz val="11"/>
        <color rgb="FFC00000"/>
        <rFont val="Calibri"/>
        <family val="2"/>
        <scheme val="minor"/>
      </rPr>
      <t> &gt; </t>
    </r>
    <r>
      <rPr>
        <b/>
        <i/>
        <sz val="11"/>
        <color rgb="FFC00000"/>
        <rFont val="Calibri"/>
        <family val="2"/>
        <scheme val="minor"/>
      </rPr>
      <t>Options &gt; Formulas</t>
    </r>
    <r>
      <rPr>
        <b/>
        <sz val="11"/>
        <color rgb="FFC00000"/>
        <rFont val="Calibri"/>
        <family val="2"/>
        <scheme val="minor"/>
      </rPr>
      <t>, and select the Enable iterative calculation or use Quick Access Toolbar.</t>
    </r>
  </si>
  <si>
    <t>out_2A</t>
  </si>
  <si>
    <t>out_2B</t>
  </si>
  <si>
    <t>w_3A</t>
  </si>
  <si>
    <t>w_3B</t>
  </si>
  <si>
    <t>del_2A</t>
  </si>
  <si>
    <t>del_2B</t>
  </si>
  <si>
    <t>1 epoch=</t>
  </si>
  <si>
    <t>4 iterations</t>
  </si>
  <si>
    <r>
      <t xml:space="preserve">Iteration Counter </t>
    </r>
    <r>
      <rPr>
        <b/>
        <i/>
        <sz val="11"/>
        <color theme="1"/>
        <rFont val="Calibri"/>
        <family val="2"/>
        <scheme val="minor"/>
      </rPr>
      <t>itc</t>
    </r>
    <r>
      <rPr>
        <i/>
        <sz val="11"/>
        <color theme="1"/>
        <rFont val="Calibri"/>
        <family val="2"/>
        <scheme val="minor"/>
      </rPr>
      <t xml:space="preserve">: selects training vectors </t>
    </r>
    <r>
      <rPr>
        <b/>
        <i/>
        <sz val="11"/>
        <color theme="1"/>
        <rFont val="Calibri"/>
        <family val="2"/>
      </rPr>
      <t>inp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targ</t>
    </r>
    <r>
      <rPr>
        <i/>
        <sz val="11"/>
        <color theme="1"/>
        <rFont val="Calibri"/>
        <family val="2"/>
        <scheme val="minor"/>
      </rPr>
      <t xml:space="preserve"> from data in </t>
    </r>
    <r>
      <rPr>
        <b/>
        <i/>
        <sz val="11"/>
        <color theme="1"/>
        <rFont val="Calibri"/>
        <family val="2"/>
        <scheme val="minor"/>
      </rPr>
      <t xml:space="preserve">TrData </t>
    </r>
    <r>
      <rPr>
        <i/>
        <sz val="11"/>
        <color theme="1"/>
        <rFont val="Calibri"/>
        <family val="2"/>
        <scheme val="minor"/>
      </rPr>
      <t>sequentially.</t>
    </r>
  </si>
  <si>
    <t>Define regions (bold) for each state A and B</t>
  </si>
  <si>
    <t>Neurons per layer:</t>
  </si>
  <si>
    <r>
      <t xml:space="preserve">Training with BackProp: set </t>
    </r>
    <r>
      <rPr>
        <b/>
        <i/>
        <sz val="11"/>
        <color theme="1"/>
        <rFont val="Calibri"/>
        <family val="2"/>
        <scheme val="minor"/>
      </rPr>
      <t>ru</t>
    </r>
    <r>
      <rPr>
        <i/>
        <sz val="11"/>
        <color theme="1"/>
        <rFont val="Calibri"/>
        <family val="2"/>
        <scheme val="minor"/>
      </rPr>
      <t>=1; set iterations :=1000;  Calculate Sheet (Shift-F9) and see the  weights converge.</t>
    </r>
  </si>
  <si>
    <r>
      <t xml:space="preserve">Initialization: set </t>
    </r>
    <r>
      <rPr>
        <b/>
        <i/>
        <sz val="11"/>
        <color theme="1"/>
        <rFont val="Calibri"/>
        <family val="2"/>
        <scheme val="minor"/>
      </rPr>
      <t>ru</t>
    </r>
    <r>
      <rPr>
        <i/>
        <sz val="11"/>
        <color theme="1"/>
        <rFont val="Calibri"/>
        <family val="2"/>
        <scheme val="minor"/>
      </rPr>
      <t>=0; set iterations :=1 (Calculation Options);  Calculate Sheet (Shift-F9) and see the random weights initialized to random  (0,1) values.</t>
    </r>
  </si>
  <si>
    <t>9x3=27</t>
  </si>
  <si>
    <t>4 x 3=12</t>
  </si>
  <si>
    <t>4 x 5 =20</t>
  </si>
  <si>
    <t>w_3A+eta*(TRANSPOSE(out_2A)*delA)</t>
  </si>
  <si>
    <t>w_2A+eta*(TRANSPOSE(out_1A)*del_2A)</t>
  </si>
  <si>
    <t>(targB-outB)*(1-outB^2)</t>
  </si>
  <si>
    <t>MMULT(TRANSPOSE(w_3B),delB)*(1-out_2B^2)</t>
  </si>
  <si>
    <t>MMULT(TRANSPOSE(w_2B),del_2B)*(1-out_1B^2)</t>
  </si>
  <si>
    <t>etaD</t>
  </si>
  <si>
    <t>ruD</t>
  </si>
  <si>
    <t>w_2A+eta*(TRANSPOSE(inpA)*del_1A)</t>
  </si>
  <si>
    <t xml:space="preserve">   </t>
  </si>
  <si>
    <t>1x5 = 5</t>
  </si>
  <si>
    <t>1x10=10</t>
  </si>
  <si>
    <t>INITIAL</t>
  </si>
  <si>
    <t>FINAL:  5000 iterates</t>
  </si>
  <si>
    <t>FINAL:  1000 iterates</t>
  </si>
  <si>
    <t>INP</t>
  </si>
  <si>
    <t>The content of this workbook is licensed under the Creative Commons Attribution 3.0 License:</t>
  </si>
  <si>
    <t>https://creativecommons.org/licenses/by/4.0/</t>
  </si>
  <si>
    <t xml:space="preserve">Formulas and code in this workbook are licensed under the Apache 2.0 License. </t>
  </si>
  <si>
    <t>Recommended citation:</t>
  </si>
  <si>
    <t>Freedman, Roy S. Visual Backpropagation.   arXiv preprint arXiv:1501.01914 (2019).</t>
  </si>
  <si>
    <t>URL: https://arxiv.org/abs/1501.01914</t>
  </si>
  <si>
    <t>//----------------------------------------</t>
  </si>
  <si>
    <t>Copyright 2019 Inductive Solutions, Inc.</t>
  </si>
  <si>
    <t>Licensed under the Apache License, Version 2.0 (the "License");</t>
  </si>
  <si>
    <t>you may not use this file except in compliance with the License.</t>
  </si>
  <si>
    <t>You may obtain a copy of the License at</t>
  </si>
  <si>
    <t>http://www.apache.org/licenses/LICENSE-2.0</t>
  </si>
  <si>
    <t>Unless required by applicable law or agreed to in writing, software</t>
  </si>
  <si>
    <t>distributed under the License is distributed on an "AS IS" BASIS,</t>
  </si>
  <si>
    <t>WITHOUT WARRANTIES OR CONDITIONS OF ANY KIND, either express or implied.</t>
  </si>
  <si>
    <t>See the License for the specific language governing permissions and</t>
  </si>
  <si>
    <t>limitations under the License.</t>
  </si>
  <si>
    <t>// -------------------------------------------</t>
  </si>
  <si>
    <t>F0</t>
  </si>
  <si>
    <t>F1</t>
  </si>
  <si>
    <t>Finf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</si>
</sst>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6D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6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1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9" xfId="0" applyFill="1" applyBorder="1"/>
    <xf numFmtId="0" fontId="0" fillId="2" borderId="22" xfId="0" applyFill="1" applyBorder="1"/>
    <xf numFmtId="0" fontId="0" fillId="2" borderId="10" xfId="0" applyFill="1" applyBorder="1"/>
    <xf numFmtId="0" fontId="0" fillId="0" borderId="23" xfId="0" applyBorder="1"/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0" borderId="11" xfId="0" applyFont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4" borderId="18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8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EE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reativecommons.org/licenses/by/4.0/" TargetMode="External"/><Relationship Id="rId1" Type="http://schemas.openxmlformats.org/officeDocument/2006/relationships/hyperlink" Target="http://www.apache.org/licenses/LICENSE-2.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3:D25"/>
  <sheetViews>
    <sheetView workbookViewId="0">
      <selection activeCell="B34" sqref="B34"/>
    </sheetView>
  </sheetViews>
  <sheetFormatPr defaultRowHeight="15" x14ac:dyDescent="0.25"/>
  <sheetData>
    <row r="3" spans="3:4" x14ac:dyDescent="0.25">
      <c r="C3" t="s">
        <v>65</v>
      </c>
    </row>
    <row r="4" spans="3:4" x14ac:dyDescent="0.25">
      <c r="C4" s="119" t="s">
        <v>66</v>
      </c>
    </row>
    <row r="6" spans="3:4" x14ac:dyDescent="0.25">
      <c r="C6" t="s">
        <v>67</v>
      </c>
    </row>
    <row r="7" spans="3:4" x14ac:dyDescent="0.25">
      <c r="C7" t="s">
        <v>68</v>
      </c>
    </row>
    <row r="8" spans="3:4" x14ac:dyDescent="0.25">
      <c r="D8" t="s">
        <v>69</v>
      </c>
    </row>
    <row r="9" spans="3:4" x14ac:dyDescent="0.25">
      <c r="D9" t="s">
        <v>70</v>
      </c>
    </row>
    <row r="10" spans="3:4" x14ac:dyDescent="0.25">
      <c r="C10" t="s">
        <v>71</v>
      </c>
    </row>
    <row r="11" spans="3:4" x14ac:dyDescent="0.25">
      <c r="C11" t="s">
        <v>72</v>
      </c>
    </row>
    <row r="13" spans="3:4" x14ac:dyDescent="0.25">
      <c r="C13" t="s">
        <v>73</v>
      </c>
    </row>
    <row r="14" spans="3:4" x14ac:dyDescent="0.25">
      <c r="C14" t="s">
        <v>74</v>
      </c>
    </row>
    <row r="15" spans="3:4" x14ac:dyDescent="0.25">
      <c r="C15" t="s">
        <v>75</v>
      </c>
    </row>
    <row r="17" spans="3:3" x14ac:dyDescent="0.25">
      <c r="C17" s="119" t="s">
        <v>76</v>
      </c>
    </row>
    <row r="19" spans="3:3" x14ac:dyDescent="0.25">
      <c r="C19" t="s">
        <v>77</v>
      </c>
    </row>
    <row r="20" spans="3:3" x14ac:dyDescent="0.25">
      <c r="C20" t="s">
        <v>78</v>
      </c>
    </row>
    <row r="21" spans="3:3" x14ac:dyDescent="0.25">
      <c r="C21" t="s">
        <v>79</v>
      </c>
    </row>
    <row r="22" spans="3:3" x14ac:dyDescent="0.25">
      <c r="C22" t="s">
        <v>80</v>
      </c>
    </row>
    <row r="23" spans="3:3" x14ac:dyDescent="0.25">
      <c r="C23" t="s">
        <v>81</v>
      </c>
    </row>
    <row r="25" spans="3:3" x14ac:dyDescent="0.25">
      <c r="C25" t="s">
        <v>82</v>
      </c>
    </row>
  </sheetData>
  <hyperlinks>
    <hyperlink ref="C17" r:id="rId1"/>
    <hyperlink ref="C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41"/>
  <sheetViews>
    <sheetView topLeftCell="M1" workbookViewId="0">
      <selection activeCell="E6" sqref="E6"/>
    </sheetView>
  </sheetViews>
  <sheetFormatPr defaultRowHeight="15" x14ac:dyDescent="0.25"/>
  <cols>
    <col min="1" max="1" width="5.42578125" customWidth="1"/>
    <col min="2" max="2" width="3.5703125" customWidth="1"/>
    <col min="5" max="5" width="9.28515625" customWidth="1"/>
    <col min="8" max="8" width="12" bestFit="1" customWidth="1"/>
    <col min="9" max="11" width="6.140625" customWidth="1"/>
    <col min="12" max="15" width="6.28515625" customWidth="1"/>
    <col min="16" max="18" width="5.7109375" customWidth="1"/>
    <col min="21" max="21" width="12" bestFit="1" customWidth="1"/>
    <col min="22" max="22" width="12.7109375" bestFit="1" customWidth="1"/>
    <col min="24" max="24" width="4.28515625" customWidth="1"/>
    <col min="25" max="25" width="12" bestFit="1" customWidth="1"/>
    <col min="26" max="26" width="12.7109375" bestFit="1" customWidth="1"/>
    <col min="27" max="27" width="11.85546875" customWidth="1"/>
    <col min="28" max="28" width="3.42578125" customWidth="1"/>
  </cols>
  <sheetData>
    <row r="1" spans="2:28" x14ac:dyDescent="0.25">
      <c r="B1" s="47" t="s">
        <v>30</v>
      </c>
    </row>
    <row r="2" spans="2:28" x14ac:dyDescent="0.25">
      <c r="B2" s="46"/>
      <c r="C2" s="48" t="s">
        <v>33</v>
      </c>
    </row>
    <row r="3" spans="2:28" x14ac:dyDescent="0.25">
      <c r="R3" s="51" t="s">
        <v>40</v>
      </c>
      <c r="S3" t="s">
        <v>41</v>
      </c>
    </row>
    <row r="4" spans="2:28" x14ac:dyDescent="0.25">
      <c r="C4" s="17" t="s">
        <v>5</v>
      </c>
      <c r="Q4" s="17" t="s">
        <v>42</v>
      </c>
    </row>
    <row r="5" spans="2:28" x14ac:dyDescent="0.25">
      <c r="D5" s="13" t="s">
        <v>2</v>
      </c>
      <c r="E5" s="18" t="s">
        <v>3</v>
      </c>
      <c r="F5" s="18" t="s">
        <v>4</v>
      </c>
      <c r="G5" s="18" t="s">
        <v>0</v>
      </c>
      <c r="H5" s="18" t="s">
        <v>1</v>
      </c>
      <c r="I5" s="18"/>
      <c r="J5" s="18"/>
      <c r="K5" s="18"/>
      <c r="L5" s="18"/>
      <c r="M5" s="18"/>
      <c r="N5" s="18"/>
      <c r="O5" s="18"/>
      <c r="R5">
        <f ca="1">R5+1</f>
        <v>5009</v>
      </c>
    </row>
    <row r="6" spans="2:28" x14ac:dyDescent="0.25">
      <c r="D6" s="18">
        <v>0</v>
      </c>
      <c r="E6" s="4">
        <v>0</v>
      </c>
      <c r="F6" s="5">
        <v>0</v>
      </c>
      <c r="G6" s="5">
        <v>0</v>
      </c>
      <c r="H6" s="6">
        <v>0</v>
      </c>
      <c r="I6" s="8"/>
      <c r="J6" s="8"/>
      <c r="K6" s="8"/>
      <c r="L6" s="8"/>
      <c r="M6" s="8"/>
      <c r="N6" s="8"/>
      <c r="O6" s="8"/>
      <c r="Q6" s="14" t="s">
        <v>6</v>
      </c>
      <c r="R6" s="15">
        <f ca="1">MOD(itc+1,4)</f>
        <v>0</v>
      </c>
    </row>
    <row r="7" spans="2:28" x14ac:dyDescent="0.25">
      <c r="C7" s="16" t="s">
        <v>7</v>
      </c>
      <c r="D7" s="18">
        <v>1</v>
      </c>
      <c r="E7" s="7">
        <v>0</v>
      </c>
      <c r="F7" s="8">
        <v>1</v>
      </c>
      <c r="G7" s="8">
        <v>1</v>
      </c>
      <c r="H7" s="9">
        <v>0</v>
      </c>
      <c r="I7" s="8"/>
      <c r="J7" s="8"/>
      <c r="K7" s="8"/>
      <c r="L7" s="8"/>
      <c r="M7" s="8"/>
      <c r="N7" s="8"/>
      <c r="O7" s="8"/>
      <c r="Q7" s="23" t="s">
        <v>8</v>
      </c>
      <c r="R7" s="12">
        <f ca="1">MOD(itc+1,4)</f>
        <v>1</v>
      </c>
    </row>
    <row r="8" spans="2:28" x14ac:dyDescent="0.25">
      <c r="D8" s="18">
        <v>2</v>
      </c>
      <c r="E8" s="7">
        <v>1</v>
      </c>
      <c r="F8" s="8">
        <v>0</v>
      </c>
      <c r="G8" s="8">
        <v>1</v>
      </c>
      <c r="H8" s="9">
        <v>0</v>
      </c>
      <c r="I8" s="8"/>
      <c r="J8" s="8"/>
      <c r="K8" s="8"/>
      <c r="L8" s="8"/>
      <c r="M8" s="8"/>
      <c r="N8" s="8"/>
      <c r="O8" s="8"/>
      <c r="Q8" s="19" t="s">
        <v>11</v>
      </c>
    </row>
    <row r="9" spans="2:28" x14ac:dyDescent="0.25">
      <c r="D9" s="18">
        <v>3</v>
      </c>
      <c r="E9" s="10">
        <v>1</v>
      </c>
      <c r="F9" s="11">
        <v>1</v>
      </c>
      <c r="G9" s="11">
        <v>0</v>
      </c>
      <c r="H9" s="12">
        <v>1</v>
      </c>
      <c r="I9" s="8"/>
      <c r="J9" s="8"/>
      <c r="K9" s="8"/>
      <c r="L9" s="8"/>
      <c r="M9" s="8"/>
      <c r="N9" s="8"/>
      <c r="O9" s="8"/>
    </row>
    <row r="10" spans="2:28" x14ac:dyDescent="0.25">
      <c r="Q10" t="s">
        <v>32</v>
      </c>
    </row>
    <row r="11" spans="2:28" x14ac:dyDescent="0.25">
      <c r="D11" s="16" t="s">
        <v>9</v>
      </c>
      <c r="E11" s="4">
        <f t="array" aca="1" ref="E11:H11" ca="1">OFFSET(TrData,itc,)</f>
        <v>0</v>
      </c>
      <c r="F11" s="6">
        <f ca="1"/>
        <v>0</v>
      </c>
      <c r="G11" s="1">
        <f ca="1"/>
        <v>0</v>
      </c>
      <c r="H11" s="2">
        <f ca="1"/>
        <v>0</v>
      </c>
      <c r="I11" s="3"/>
      <c r="J11" s="3"/>
      <c r="K11" s="3"/>
      <c r="L11" s="3"/>
      <c r="M11" s="3"/>
      <c r="N11" s="3"/>
      <c r="O11" s="3"/>
      <c r="Q11" s="14" t="s">
        <v>31</v>
      </c>
      <c r="R11" s="15">
        <v>0.1</v>
      </c>
    </row>
    <row r="12" spans="2:28" x14ac:dyDescent="0.25">
      <c r="D12" s="16" t="s">
        <v>10</v>
      </c>
      <c r="E12" s="20">
        <f t="array" aca="1" ref="E12:H12" ca="1">OFFSET(TrData,itcp1,)</f>
        <v>0</v>
      </c>
      <c r="F12" s="15">
        <f ca="1"/>
        <v>1</v>
      </c>
      <c r="G12" s="21">
        <f ca="1"/>
        <v>1</v>
      </c>
      <c r="H12" s="22">
        <f ca="1"/>
        <v>0</v>
      </c>
      <c r="I12" s="3"/>
      <c r="J12" s="3"/>
      <c r="K12" s="3"/>
      <c r="L12" s="3"/>
      <c r="M12" s="3"/>
      <c r="N12" s="3"/>
      <c r="O12" s="3"/>
    </row>
    <row r="13" spans="2:28" x14ac:dyDescent="0.25">
      <c r="Q13" s="17" t="s">
        <v>46</v>
      </c>
    </row>
    <row r="14" spans="2:28" x14ac:dyDescent="0.25">
      <c r="C14" s="17" t="s">
        <v>43</v>
      </c>
      <c r="Q14" s="14" t="s">
        <v>29</v>
      </c>
      <c r="R14" s="15">
        <v>1</v>
      </c>
      <c r="S14" s="17" t="s">
        <v>45</v>
      </c>
      <c r="T14" s="47"/>
      <c r="U14" s="47"/>
      <c r="V14" s="47"/>
      <c r="W14" s="47"/>
      <c r="X14" s="17"/>
    </row>
    <row r="15" spans="2:28" ht="15.75" thickBot="1" x14ac:dyDescent="0.3">
      <c r="C15" s="16" t="s">
        <v>44</v>
      </c>
      <c r="D15" s="18">
        <v>2</v>
      </c>
      <c r="E15" s="18"/>
      <c r="F15" s="18"/>
      <c r="G15" s="18"/>
      <c r="H15" s="18">
        <v>2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2</v>
      </c>
      <c r="T15" s="18"/>
      <c r="U15" s="18"/>
      <c r="V15" s="18"/>
      <c r="W15" s="18">
        <v>2</v>
      </c>
    </row>
    <row r="16" spans="2:28" x14ac:dyDescent="0.25">
      <c r="B16" s="25"/>
      <c r="C16" s="24"/>
      <c r="D16" s="52"/>
      <c r="E16" s="52"/>
      <c r="F16" s="52" t="s">
        <v>47</v>
      </c>
      <c r="G16" s="52"/>
      <c r="H16" s="52"/>
      <c r="I16" s="52"/>
      <c r="J16" s="52"/>
      <c r="K16" s="52" t="s">
        <v>60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26"/>
      <c r="Y16" s="24"/>
      <c r="Z16" s="24"/>
      <c r="AA16" s="24"/>
      <c r="AB16" s="27"/>
    </row>
    <row r="17" spans="2:28" x14ac:dyDescent="0.25">
      <c r="B17" s="28"/>
      <c r="C17" s="32" t="s">
        <v>12</v>
      </c>
      <c r="D17" s="32" t="s">
        <v>13</v>
      </c>
      <c r="E17" s="29" t="s">
        <v>21</v>
      </c>
      <c r="F17" s="30"/>
      <c r="G17" s="31" t="s">
        <v>14</v>
      </c>
      <c r="H17" s="43" t="s">
        <v>22</v>
      </c>
      <c r="I17" s="43"/>
      <c r="J17" s="43"/>
      <c r="K17" s="43"/>
      <c r="L17" s="43"/>
      <c r="M17" s="43"/>
      <c r="N17" s="43"/>
      <c r="O17" s="43"/>
      <c r="P17" s="32" t="s">
        <v>23</v>
      </c>
      <c r="Q17" s="3"/>
      <c r="R17" s="31"/>
      <c r="S17" s="43" t="s">
        <v>15</v>
      </c>
      <c r="U17" s="32" t="s">
        <v>16</v>
      </c>
      <c r="V17" s="32" t="s">
        <v>24</v>
      </c>
      <c r="X17" s="43"/>
      <c r="AB17" s="35"/>
    </row>
    <row r="18" spans="2:28" x14ac:dyDescent="0.25">
      <c r="B18" s="28"/>
      <c r="C18" s="4">
        <f t="array" aca="1" ref="C18:C19" ca="1">TRANSPOSE(G11:H11)</f>
        <v>0</v>
      </c>
      <c r="D18" s="4">
        <f t="array" aca="1" ref="D18:D19" ca="1">TRANSPOSE(E11:F11)</f>
        <v>0</v>
      </c>
      <c r="E18" s="44">
        <f t="array" aca="1" ref="E18:G26" ca="1">IF(ru=0,2*RAND()-1,E31:G39+eta*(TRANSPOSE(D31:D33)*V31:V39))</f>
        <v>0.60147315738652685</v>
      </c>
      <c r="F18" s="45">
        <f ca="1"/>
        <v>0.3547199911303125</v>
      </c>
      <c r="G18" s="57">
        <f ca="1"/>
        <v>-0.60033141943057933</v>
      </c>
      <c r="H18" s="63">
        <f t="array" aca="1" ref="H18:H26" ca="1">TANH(MMULT(E18:G26,D18:D20))</f>
        <v>-0.53728535571857305</v>
      </c>
      <c r="I18" s="73">
        <f t="array" aca="1" ref="I18:R18" ca="1">IF(ru=0,2*RAND()-1,I31:R31+eta*(TRANSPOSE(S31)*U31))</f>
        <v>1.2805667951207218</v>
      </c>
      <c r="J18" s="74">
        <f ca="1"/>
        <v>2.4268627415128154</v>
      </c>
      <c r="K18" s="74">
        <f ca="1"/>
        <v>2.6258515848593653</v>
      </c>
      <c r="L18" s="74">
        <f ca="1"/>
        <v>0.96464263252941462</v>
      </c>
      <c r="M18" s="74">
        <f ca="1"/>
        <v>1.1438253347696088</v>
      </c>
      <c r="N18" s="74">
        <f ca="1"/>
        <v>2.105807724156544</v>
      </c>
      <c r="O18" s="74">
        <f ca="1"/>
        <v>1.3895237563988949</v>
      </c>
      <c r="P18" s="75">
        <f ca="1"/>
        <v>2.0942332715197285</v>
      </c>
      <c r="Q18" s="75">
        <f ca="1"/>
        <v>1.5217486991656164</v>
      </c>
      <c r="R18" s="76">
        <f ca="1"/>
        <v>2.0481239084958123</v>
      </c>
      <c r="S18" s="68">
        <f t="array" aca="1" ref="S18" ca="1">TANH(MMULT(I18:R18,H18:H27))</f>
        <v>-1.7365067707312895E-4</v>
      </c>
      <c r="U18" s="21">
        <f ca="1">(C18-S18)*(1-S18^2)</f>
        <v>1.7365067183676959E-4</v>
      </c>
      <c r="V18" s="33">
        <f t="array" aca="1" ref="V18:V26" ca="1">MMULT(TRANSPOSE(I18:R18),U18)*(1-H18:H27^2)</f>
        <v>1.5817813073219658E-4</v>
      </c>
      <c r="X18" s="49"/>
      <c r="AB18" s="35"/>
    </row>
    <row r="19" spans="2:28" x14ac:dyDescent="0.25">
      <c r="B19" s="28"/>
      <c r="C19" s="10">
        <f ca="1"/>
        <v>0</v>
      </c>
      <c r="D19" s="7">
        <f ca="1"/>
        <v>0</v>
      </c>
      <c r="E19" s="56">
        <f ca="1"/>
        <v>-0.27534095785185569</v>
      </c>
      <c r="F19" s="54">
        <f ca="1"/>
        <v>-0.97909976673743093</v>
      </c>
      <c r="G19" s="55">
        <f ca="1"/>
        <v>-0.47858901306228763</v>
      </c>
      <c r="H19" s="64">
        <f ca="1"/>
        <v>-0.4451128866776245</v>
      </c>
      <c r="I19" s="62"/>
      <c r="J19" s="62"/>
      <c r="K19" s="62"/>
      <c r="L19" s="62"/>
      <c r="M19" s="62"/>
      <c r="N19" s="62"/>
      <c r="O19" s="62"/>
      <c r="V19" s="60">
        <f ca="1"/>
        <v>3.3793104773364714E-4</v>
      </c>
      <c r="X19" s="49"/>
      <c r="AB19" s="35"/>
    </row>
    <row r="20" spans="2:28" x14ac:dyDescent="0.25">
      <c r="B20" s="28"/>
      <c r="C20" s="8"/>
      <c r="D20" s="53">
        <v>1</v>
      </c>
      <c r="E20" s="69">
        <f ca="1"/>
        <v>2.612490168420702</v>
      </c>
      <c r="F20" s="70">
        <f ca="1"/>
        <v>2.5298328965525578</v>
      </c>
      <c r="G20" s="70">
        <f ca="1"/>
        <v>-0.63791017325638955</v>
      </c>
      <c r="H20" s="61">
        <f ca="1"/>
        <v>-0.5634749341109736</v>
      </c>
      <c r="I20" s="49"/>
      <c r="J20" s="49"/>
      <c r="K20" s="49"/>
      <c r="L20" s="49"/>
      <c r="M20" s="49"/>
      <c r="N20" s="49"/>
      <c r="O20" s="49"/>
      <c r="Q20" s="3"/>
      <c r="R20" s="3"/>
      <c r="U20" s="3"/>
      <c r="V20" s="60">
        <f ca="1"/>
        <v>3.1120513414179506E-4</v>
      </c>
      <c r="W20" s="3"/>
      <c r="X20" s="3"/>
      <c r="Y20" s="3"/>
      <c r="Z20" s="3"/>
      <c r="AA20" s="3"/>
      <c r="AB20" s="35"/>
    </row>
    <row r="21" spans="2:28" x14ac:dyDescent="0.25">
      <c r="B21" s="28"/>
      <c r="C21" s="8"/>
      <c r="E21" s="69">
        <f ca="1"/>
        <v>1.1587694676085678</v>
      </c>
      <c r="F21" s="70">
        <f ca="1"/>
        <v>1.2628399268636472</v>
      </c>
      <c r="G21" s="70">
        <f ca="1"/>
        <v>-2.5528269686804892</v>
      </c>
      <c r="H21" s="61">
        <f ca="1"/>
        <v>-0.98794831539721462</v>
      </c>
      <c r="I21" s="49"/>
      <c r="J21" s="49"/>
      <c r="K21" s="49"/>
      <c r="L21" s="49"/>
      <c r="M21" s="49"/>
      <c r="N21" s="49"/>
      <c r="O21" s="49"/>
      <c r="U21" s="3"/>
      <c r="V21" s="60">
        <f ca="1"/>
        <v>4.0132458577302472E-6</v>
      </c>
      <c r="W21" s="3"/>
      <c r="X21" s="3"/>
      <c r="Y21" s="3"/>
      <c r="Z21" s="3"/>
      <c r="AA21" s="3"/>
      <c r="AB21" s="35"/>
    </row>
    <row r="22" spans="2:28" x14ac:dyDescent="0.25">
      <c r="B22" s="28"/>
      <c r="C22" s="8"/>
      <c r="E22" s="69">
        <f ca="1"/>
        <v>0.3205152819918915</v>
      </c>
      <c r="F22" s="70">
        <f ca="1"/>
        <v>0.29689072270455813</v>
      </c>
      <c r="G22" s="70">
        <f ca="1"/>
        <v>1.5090925026664836</v>
      </c>
      <c r="H22" s="61">
        <f ca="1"/>
        <v>0.90677787246713148</v>
      </c>
      <c r="I22" s="49"/>
      <c r="J22" s="49"/>
      <c r="K22" s="49"/>
      <c r="L22" s="49"/>
      <c r="M22" s="49"/>
      <c r="N22" s="49"/>
      <c r="O22" s="49"/>
      <c r="U22" s="3"/>
      <c r="V22" s="60">
        <f ca="1"/>
        <v>3.5306550883322178E-5</v>
      </c>
      <c r="W22" s="3"/>
      <c r="X22" s="3"/>
      <c r="Y22" s="3"/>
      <c r="Z22" s="3"/>
      <c r="AA22" s="3"/>
      <c r="AB22" s="35"/>
    </row>
    <row r="23" spans="2:28" x14ac:dyDescent="0.25">
      <c r="B23" s="28"/>
      <c r="C23" s="8"/>
      <c r="E23" s="69">
        <f ca="1"/>
        <v>-0.33695807960700142</v>
      </c>
      <c r="F23" s="70">
        <f ca="1"/>
        <v>-2.1630935877727651</v>
      </c>
      <c r="G23" s="70">
        <f ca="1"/>
        <v>1.2174068791411912</v>
      </c>
      <c r="H23" s="61">
        <f ca="1"/>
        <v>0.83888758722588641</v>
      </c>
      <c r="I23" s="49"/>
      <c r="J23" s="49"/>
      <c r="K23" s="49"/>
      <c r="L23" s="49"/>
      <c r="M23" s="49"/>
      <c r="N23" s="49"/>
      <c r="O23" s="49"/>
      <c r="U23" s="3"/>
      <c r="V23" s="60">
        <f ca="1"/>
        <v>1.0833763857381922E-4</v>
      </c>
      <c r="W23" s="3"/>
      <c r="X23" s="3"/>
      <c r="Y23" s="3"/>
      <c r="Z23" s="3"/>
      <c r="AA23" s="3"/>
      <c r="AB23" s="35"/>
    </row>
    <row r="24" spans="2:28" x14ac:dyDescent="0.25">
      <c r="B24" s="28"/>
      <c r="C24" s="8"/>
      <c r="E24" s="69">
        <f ca="1"/>
        <v>0.40364325248540001</v>
      </c>
      <c r="F24" s="70">
        <f ca="1"/>
        <v>0.72467979410139383</v>
      </c>
      <c r="G24" s="70">
        <f ca="1"/>
        <v>1.0255449080146886</v>
      </c>
      <c r="H24" s="61">
        <f ca="1"/>
        <v>0.77211538451335204</v>
      </c>
      <c r="I24" s="49"/>
      <c r="J24" s="49"/>
      <c r="K24" s="49"/>
      <c r="L24" s="49"/>
      <c r="M24" s="49"/>
      <c r="N24" s="49"/>
      <c r="O24" s="49"/>
      <c r="U24" s="3"/>
      <c r="V24" s="60">
        <f ca="1"/>
        <v>9.7442730910923724E-5</v>
      </c>
      <c r="W24" s="3"/>
      <c r="X24" s="3"/>
      <c r="Y24" s="3"/>
      <c r="Z24" s="3"/>
      <c r="AA24" s="3"/>
      <c r="AB24" s="35"/>
    </row>
    <row r="25" spans="2:28" x14ac:dyDescent="0.25">
      <c r="B25" s="28"/>
      <c r="C25" s="8"/>
      <c r="E25" s="69">
        <f ca="1"/>
        <v>-2.274585292113847</v>
      </c>
      <c r="F25" s="70">
        <f ca="1"/>
        <v>1.0570182213649773</v>
      </c>
      <c r="G25" s="70">
        <f ca="1"/>
        <v>-0.47703530548206663</v>
      </c>
      <c r="H25" s="61">
        <f ca="1"/>
        <v>-0.44386614694929888</v>
      </c>
      <c r="I25" s="49"/>
      <c r="J25" s="49"/>
      <c r="K25" s="49"/>
      <c r="L25" s="49"/>
      <c r="M25" s="49"/>
      <c r="N25" s="49"/>
      <c r="O25" s="49"/>
      <c r="U25" s="3"/>
      <c r="V25" s="60">
        <f ca="1"/>
        <v>2.9201676752437427E-4</v>
      </c>
      <c r="W25" s="3"/>
      <c r="X25" s="3"/>
      <c r="Y25" s="3"/>
      <c r="Z25" s="3"/>
      <c r="AA25" s="3"/>
      <c r="AB25" s="35"/>
    </row>
    <row r="26" spans="2:28" x14ac:dyDescent="0.25">
      <c r="B26" s="28"/>
      <c r="C26" s="8"/>
      <c r="E26" s="71">
        <f ca="1"/>
        <v>-1.1728716439696538</v>
      </c>
      <c r="F26" s="72">
        <f ca="1"/>
        <v>0.13258017384876392</v>
      </c>
      <c r="G26" s="72">
        <f ca="1"/>
        <v>-0.5791872843619339</v>
      </c>
      <c r="H26" s="61">
        <f ca="1"/>
        <v>-0.52207448012359992</v>
      </c>
      <c r="I26" s="49"/>
      <c r="J26" s="49"/>
      <c r="K26" s="49"/>
      <c r="L26" s="49"/>
      <c r="M26" s="49"/>
      <c r="N26" s="49"/>
      <c r="O26" s="49"/>
      <c r="U26" s="3"/>
      <c r="V26" s="34">
        <f ca="1"/>
        <v>1.9222750660845137E-4</v>
      </c>
      <c r="W26" s="3"/>
      <c r="X26" s="3"/>
      <c r="Y26" s="3"/>
      <c r="Z26" s="3"/>
      <c r="AA26" s="3"/>
      <c r="AB26" s="35"/>
    </row>
    <row r="27" spans="2:28" x14ac:dyDescent="0.25">
      <c r="B27" s="28"/>
      <c r="C27" s="8"/>
      <c r="H27" s="42">
        <v>1</v>
      </c>
      <c r="I27" s="49"/>
      <c r="J27" s="49"/>
      <c r="K27" s="49"/>
      <c r="L27" s="49"/>
      <c r="M27" s="49"/>
      <c r="N27" s="49"/>
      <c r="O27" s="49"/>
      <c r="U27" s="3"/>
      <c r="V27" s="3"/>
      <c r="W27" s="3"/>
      <c r="X27" s="3"/>
      <c r="Y27" s="3"/>
      <c r="Z27" s="3"/>
      <c r="AA27" s="3"/>
      <c r="AB27" s="35"/>
    </row>
    <row r="28" spans="2:28" x14ac:dyDescent="0.25">
      <c r="B28" s="28"/>
      <c r="C28" s="8"/>
      <c r="E28" s="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R28" s="3"/>
      <c r="S28" s="3"/>
      <c r="T28" s="3"/>
      <c r="V28" s="3"/>
      <c r="W28" s="3"/>
      <c r="X28" s="3"/>
      <c r="Y28" s="3"/>
      <c r="Z28" s="3"/>
      <c r="AA28" s="3"/>
      <c r="AB28" s="35"/>
    </row>
    <row r="29" spans="2:28" x14ac:dyDescent="0.25">
      <c r="B29" s="28"/>
      <c r="C29" s="8"/>
      <c r="X29" s="3"/>
      <c r="AB29" s="35"/>
    </row>
    <row r="30" spans="2:28" x14ac:dyDescent="0.25">
      <c r="B30" s="28"/>
      <c r="C30" s="32" t="s">
        <v>17</v>
      </c>
      <c r="D30" s="32" t="s">
        <v>18</v>
      </c>
      <c r="E30" s="29" t="s">
        <v>25</v>
      </c>
      <c r="F30" s="30"/>
      <c r="G30" s="31" t="s">
        <v>14</v>
      </c>
      <c r="H30" s="43" t="s">
        <v>26</v>
      </c>
      <c r="I30" s="43"/>
      <c r="J30" s="43"/>
      <c r="K30" s="43"/>
      <c r="L30" s="43"/>
      <c r="M30" s="43"/>
      <c r="N30" s="43"/>
      <c r="O30" s="43"/>
      <c r="P30" s="32" t="s">
        <v>27</v>
      </c>
      <c r="Q30" s="3"/>
      <c r="R30" s="31"/>
      <c r="S30" s="43" t="s">
        <v>19</v>
      </c>
      <c r="T30" s="32"/>
      <c r="U30" s="32" t="s">
        <v>20</v>
      </c>
      <c r="V30" s="32" t="s">
        <v>28</v>
      </c>
      <c r="W30" s="43"/>
      <c r="X30" s="43"/>
      <c r="Y30" s="32"/>
      <c r="Z30" s="32"/>
      <c r="AA30" s="32"/>
      <c r="AB30" s="35"/>
    </row>
    <row r="31" spans="2:28" x14ac:dyDescent="0.25">
      <c r="B31" s="28"/>
      <c r="C31" s="4">
        <f t="array" aca="1" ref="C31:C32" ca="1">TRANSPOSE(G12:H12)</f>
        <v>1</v>
      </c>
      <c r="D31" s="4">
        <f t="array" aca="1" ref="D31:D32" ca="1">TRANSPOSE(E12:F12)</f>
        <v>0</v>
      </c>
      <c r="E31" s="44">
        <f t="array" aca="1" ref="E31:G39" ca="1">E18:G26+eta*(TRANSPOSE(D18:D20)*(V18:V26))</f>
        <v>0.60147315738652685</v>
      </c>
      <c r="F31" s="45">
        <f ca="1"/>
        <v>0.3547199911303125</v>
      </c>
      <c r="G31" s="57">
        <f ca="1"/>
        <v>-0.60031560161750608</v>
      </c>
      <c r="H31" s="58">
        <f t="array" aca="1" ref="H31:H39" ca="1">TANH(MMULT(E31:G39,D31:D33))</f>
        <v>-0.24077402677212262</v>
      </c>
      <c r="I31" s="65">
        <f t="array" aca="1" ref="I31:R31" ca="1">I18:R18+eta*(TRANSPOSE(S18)*U18)</f>
        <v>1.2805667921052661</v>
      </c>
      <c r="J31" s="66">
        <f ca="1"/>
        <v>2.4268627384973596</v>
      </c>
      <c r="K31" s="66">
        <f ca="1"/>
        <v>2.6258515818439094</v>
      </c>
      <c r="L31" s="66">
        <f ca="1"/>
        <v>0.96464262951395896</v>
      </c>
      <c r="M31" s="66">
        <f ca="1"/>
        <v>1.1438253317541531</v>
      </c>
      <c r="N31" s="66">
        <f ca="1"/>
        <v>2.1058077211410882</v>
      </c>
      <c r="O31" s="66">
        <f ca="1"/>
        <v>1.3895237533834393</v>
      </c>
      <c r="P31" s="66">
        <f ca="1"/>
        <v>2.0942332685042726</v>
      </c>
      <c r="Q31" s="66">
        <f ca="1"/>
        <v>1.5217486961501607</v>
      </c>
      <c r="R31" s="67">
        <f ca="1"/>
        <v>2.0481239054803564</v>
      </c>
      <c r="S31">
        <f t="array" aca="1" ref="S31" ca="1">TANH(MMULT(I31:R31,H31:H40))</f>
        <v>0.98758107241207882</v>
      </c>
      <c r="U31" s="21">
        <f ca="1">(C31-S31)*(1-S31^2)</f>
        <v>3.0654415661648862E-4</v>
      </c>
      <c r="V31" s="33">
        <f t="array" aca="1" ref="V31:V39" ca="1">MMULT(TRANSPOSE(I31:R31),U31)*(1-H31:H40^2)</f>
        <v>3.6979329137831101E-4</v>
      </c>
      <c r="X31" s="49"/>
      <c r="AB31" s="35"/>
    </row>
    <row r="32" spans="2:28" x14ac:dyDescent="0.25">
      <c r="B32" s="28"/>
      <c r="C32" s="10">
        <f ca="1"/>
        <v>0</v>
      </c>
      <c r="D32" s="7">
        <f ca="1"/>
        <v>1</v>
      </c>
      <c r="E32" s="56">
        <f ca="1"/>
        <v>-0.27534095785185569</v>
      </c>
      <c r="F32" s="54">
        <f ca="1"/>
        <v>-0.97909976673743093</v>
      </c>
      <c r="G32" s="55">
        <f ca="1"/>
        <v>-0.47855521995751427</v>
      </c>
      <c r="H32" s="59">
        <f ca="1"/>
        <v>-0.89719619021475849</v>
      </c>
      <c r="V32" s="60">
        <f ca="1"/>
        <v>1.450974262261416E-4</v>
      </c>
      <c r="X32" s="49"/>
      <c r="AB32" s="35"/>
    </row>
    <row r="33" spans="2:28" x14ac:dyDescent="0.25">
      <c r="B33" s="28"/>
      <c r="C33" s="8"/>
      <c r="D33" s="53">
        <v>1</v>
      </c>
      <c r="E33" s="69">
        <f ca="1"/>
        <v>2.612490168420702</v>
      </c>
      <c r="F33" s="70">
        <f ca="1"/>
        <v>2.5298328965525578</v>
      </c>
      <c r="G33" s="70">
        <f ca="1"/>
        <v>-0.63787905274297541</v>
      </c>
      <c r="H33" s="60">
        <f ca="1"/>
        <v>0.9555433014237652</v>
      </c>
      <c r="Q33" s="3"/>
      <c r="R33" s="3"/>
      <c r="V33" s="60">
        <f ca="1"/>
        <v>6.9979020987431155E-5</v>
      </c>
      <c r="X33" s="3"/>
      <c r="Y33" s="3"/>
      <c r="Z33" s="3"/>
      <c r="AB33" s="35"/>
    </row>
    <row r="34" spans="2:28" x14ac:dyDescent="0.25">
      <c r="B34" s="28"/>
      <c r="C34" s="8"/>
      <c r="E34" s="69">
        <f ca="1"/>
        <v>1.1587694676085678</v>
      </c>
      <c r="F34" s="70">
        <f ca="1"/>
        <v>1.2628399268636472</v>
      </c>
      <c r="G34" s="70">
        <f ca="1"/>
        <v>-2.5528265673559036</v>
      </c>
      <c r="H34" s="60">
        <f ca="1"/>
        <v>-0.85912303929786982</v>
      </c>
      <c r="Q34" s="3"/>
      <c r="R34" s="3"/>
      <c r="V34" s="60">
        <f ca="1"/>
        <v>7.7447534856812193E-5</v>
      </c>
      <c r="X34" s="3"/>
      <c r="Y34" s="3"/>
      <c r="Z34" s="3"/>
      <c r="AB34" s="35"/>
    </row>
    <row r="35" spans="2:28" x14ac:dyDescent="0.25">
      <c r="B35" s="28"/>
      <c r="C35" s="8"/>
      <c r="E35" s="69">
        <f ca="1"/>
        <v>0.3205152819918915</v>
      </c>
      <c r="F35" s="70">
        <f ca="1"/>
        <v>0.29689072270455813</v>
      </c>
      <c r="G35" s="70">
        <f ca="1"/>
        <v>1.5090960333215719</v>
      </c>
      <c r="H35" s="60">
        <f ca="1"/>
        <v>0.94742248982664001</v>
      </c>
      <c r="Q35" s="3"/>
      <c r="R35" s="3"/>
      <c r="V35" s="60">
        <f ca="1"/>
        <v>3.5901529381969475E-5</v>
      </c>
      <c r="X35" s="3"/>
      <c r="Y35" s="3"/>
      <c r="Z35" s="3"/>
      <c r="AB35" s="35"/>
    </row>
    <row r="36" spans="2:28" x14ac:dyDescent="0.25">
      <c r="B36" s="28"/>
      <c r="C36" s="8"/>
      <c r="E36" s="69">
        <f ca="1"/>
        <v>-0.33695807960700142</v>
      </c>
      <c r="F36" s="70">
        <f ca="1"/>
        <v>-2.1630935877727651</v>
      </c>
      <c r="G36" s="70">
        <f ca="1"/>
        <v>1.2174177129050485</v>
      </c>
      <c r="H36" s="60">
        <f ca="1"/>
        <v>-0.73781915877594506</v>
      </c>
      <c r="Q36" s="3"/>
      <c r="R36" s="3"/>
      <c r="V36" s="60">
        <f ca="1"/>
        <v>2.9411507777409143E-4</v>
      </c>
      <c r="X36" s="3"/>
      <c r="Y36" s="3"/>
      <c r="Z36" s="3"/>
      <c r="AB36" s="35"/>
    </row>
    <row r="37" spans="2:28" x14ac:dyDescent="0.25">
      <c r="B37" s="28"/>
      <c r="C37" s="8"/>
      <c r="E37" s="69">
        <f ca="1"/>
        <v>0.40364325248540001</v>
      </c>
      <c r="F37" s="70">
        <f ca="1"/>
        <v>0.72467979410139383</v>
      </c>
      <c r="G37" s="70">
        <f ca="1"/>
        <v>1.0255546522877796</v>
      </c>
      <c r="H37" s="60">
        <f ca="1"/>
        <v>0.94140221544397917</v>
      </c>
      <c r="Q37" s="3"/>
      <c r="R37" s="3"/>
      <c r="V37" s="60">
        <f ca="1"/>
        <v>4.8456912032003398E-5</v>
      </c>
      <c r="X37" s="3"/>
      <c r="Y37" s="3"/>
      <c r="Z37" s="3"/>
      <c r="AB37" s="35"/>
    </row>
    <row r="38" spans="2:28" x14ac:dyDescent="0.25">
      <c r="B38" s="28"/>
      <c r="C38" s="8"/>
      <c r="E38" s="69">
        <f ca="1"/>
        <v>-2.274585292113847</v>
      </c>
      <c r="F38" s="70">
        <f ca="1"/>
        <v>1.0570182213649773</v>
      </c>
      <c r="G38" s="70">
        <f ca="1"/>
        <v>-0.47700610380531422</v>
      </c>
      <c r="H38" s="60">
        <f ca="1"/>
        <v>0.52267423692503778</v>
      </c>
      <c r="Q38" s="3"/>
      <c r="R38" s="3"/>
      <c r="V38" s="60">
        <f ca="1"/>
        <v>4.6659488286828545E-4</v>
      </c>
      <c r="X38" s="3"/>
      <c r="Y38" s="3"/>
      <c r="Z38" s="3"/>
      <c r="AB38" s="35"/>
    </row>
    <row r="39" spans="2:28" x14ac:dyDescent="0.25">
      <c r="B39" s="28"/>
      <c r="C39" s="8"/>
      <c r="E39" s="71">
        <f ca="1"/>
        <v>-1.1728716439696538</v>
      </c>
      <c r="F39" s="72">
        <f ca="1"/>
        <v>0.13258017384876392</v>
      </c>
      <c r="G39" s="72">
        <f ca="1"/>
        <v>-0.5791680616112731</v>
      </c>
      <c r="H39" s="60">
        <f ca="1"/>
        <v>-0.41909021225147053</v>
      </c>
      <c r="Q39" s="3"/>
      <c r="R39" s="3"/>
      <c r="V39" s="34">
        <f ca="1"/>
        <v>3.8455164979330853E-4</v>
      </c>
      <c r="X39" s="3"/>
      <c r="Y39" s="3"/>
      <c r="Z39" s="3"/>
      <c r="AB39" s="35"/>
    </row>
    <row r="40" spans="2:28" ht="15.75" thickBot="1" x14ac:dyDescent="0.3">
      <c r="B40" s="36"/>
      <c r="C40" s="37"/>
      <c r="D40" s="37"/>
      <c r="E40" s="37"/>
      <c r="F40" s="37"/>
      <c r="G40" s="37"/>
      <c r="H40" s="42">
        <v>1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</row>
    <row r="41" spans="2:28" s="3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Z34"/>
  <sheetViews>
    <sheetView topLeftCell="A3" workbookViewId="0">
      <selection activeCell="E26" sqref="E26"/>
    </sheetView>
  </sheetViews>
  <sheetFormatPr defaultRowHeight="15" x14ac:dyDescent="0.25"/>
  <cols>
    <col min="1" max="1" width="5.42578125" customWidth="1"/>
    <col min="2" max="2" width="3.5703125" customWidth="1"/>
    <col min="5" max="7" width="7.85546875" customWidth="1"/>
    <col min="8" max="8" width="12" bestFit="1" customWidth="1"/>
    <col min="9" max="13" width="6" customWidth="1"/>
    <col min="21" max="21" width="4.28515625" customWidth="1"/>
    <col min="22" max="22" width="12" bestFit="1" customWidth="1"/>
    <col min="23" max="23" width="12.7109375" bestFit="1" customWidth="1"/>
    <col min="24" max="24" width="11.85546875" customWidth="1"/>
    <col min="25" max="25" width="3.42578125" customWidth="1"/>
  </cols>
  <sheetData>
    <row r="1" spans="2:25" x14ac:dyDescent="0.25">
      <c r="B1" s="47" t="s">
        <v>30</v>
      </c>
    </row>
    <row r="2" spans="2:25" x14ac:dyDescent="0.25">
      <c r="B2" s="46"/>
      <c r="C2" s="48" t="s">
        <v>33</v>
      </c>
    </row>
    <row r="3" spans="2:25" x14ac:dyDescent="0.25">
      <c r="M3" s="51" t="s">
        <v>40</v>
      </c>
      <c r="N3" t="s">
        <v>41</v>
      </c>
    </row>
    <row r="4" spans="2:25" x14ac:dyDescent="0.25">
      <c r="C4" s="17" t="s">
        <v>5</v>
      </c>
      <c r="L4" s="17" t="s">
        <v>42</v>
      </c>
    </row>
    <row r="5" spans="2:25" x14ac:dyDescent="0.25">
      <c r="D5" s="13" t="s">
        <v>2</v>
      </c>
      <c r="E5" s="18" t="s">
        <v>3</v>
      </c>
      <c r="F5" s="18" t="s">
        <v>4</v>
      </c>
      <c r="G5" s="18" t="s">
        <v>0</v>
      </c>
      <c r="H5" s="18" t="s">
        <v>1</v>
      </c>
      <c r="I5" s="18"/>
      <c r="J5" s="18"/>
      <c r="M5">
        <f ca="1">M5+1</f>
        <v>1006</v>
      </c>
    </row>
    <row r="6" spans="2:25" x14ac:dyDescent="0.25">
      <c r="D6" s="18">
        <v>0</v>
      </c>
      <c r="E6" s="4">
        <v>0</v>
      </c>
      <c r="F6" s="5">
        <v>0</v>
      </c>
      <c r="G6" s="5">
        <v>0</v>
      </c>
      <c r="H6" s="6">
        <v>0</v>
      </c>
      <c r="I6" s="8"/>
      <c r="J6" s="8"/>
      <c r="L6" s="14" t="s">
        <v>6</v>
      </c>
      <c r="M6" s="15">
        <f ca="1">MOD(M6+1,4)</f>
        <v>0</v>
      </c>
    </row>
    <row r="7" spans="2:25" x14ac:dyDescent="0.25">
      <c r="C7" s="16" t="s">
        <v>7</v>
      </c>
      <c r="D7" s="18">
        <v>1</v>
      </c>
      <c r="E7" s="7">
        <v>0</v>
      </c>
      <c r="F7" s="8">
        <v>1</v>
      </c>
      <c r="G7" s="8">
        <v>1</v>
      </c>
      <c r="H7" s="9">
        <v>0</v>
      </c>
      <c r="I7" s="8"/>
      <c r="J7" s="8"/>
      <c r="L7" s="23" t="s">
        <v>8</v>
      </c>
      <c r="M7" s="12">
        <f ca="1">MOD(M6+1,4)</f>
        <v>1</v>
      </c>
    </row>
    <row r="8" spans="2:25" x14ac:dyDescent="0.25">
      <c r="D8" s="18">
        <v>2</v>
      </c>
      <c r="E8" s="7">
        <v>1</v>
      </c>
      <c r="F8" s="8">
        <v>0</v>
      </c>
      <c r="G8" s="8">
        <v>1</v>
      </c>
      <c r="H8" s="9">
        <v>0</v>
      </c>
      <c r="I8" s="8"/>
      <c r="J8" s="8"/>
      <c r="L8" s="19" t="s">
        <v>11</v>
      </c>
    </row>
    <row r="9" spans="2:25" x14ac:dyDescent="0.25">
      <c r="D9" s="18">
        <v>3</v>
      </c>
      <c r="E9" s="10">
        <v>1</v>
      </c>
      <c r="F9" s="11">
        <v>1</v>
      </c>
      <c r="G9" s="11">
        <v>0</v>
      </c>
      <c r="H9" s="12">
        <v>1</v>
      </c>
      <c r="I9" s="8"/>
      <c r="J9" s="8"/>
    </row>
    <row r="10" spans="2:25" x14ac:dyDescent="0.25">
      <c r="L10" t="s">
        <v>32</v>
      </c>
    </row>
    <row r="11" spans="2:25" x14ac:dyDescent="0.25">
      <c r="D11" s="16" t="s">
        <v>9</v>
      </c>
      <c r="E11" s="4">
        <f t="array" aca="1" ref="E11:H11" ca="1">OFFSET(TrData,M6,)</f>
        <v>0</v>
      </c>
      <c r="F11" s="6">
        <f ca="1"/>
        <v>0</v>
      </c>
      <c r="G11" s="1">
        <f ca="1"/>
        <v>0</v>
      </c>
      <c r="H11" s="2">
        <f ca="1"/>
        <v>0</v>
      </c>
      <c r="I11" s="3"/>
      <c r="J11" s="3"/>
      <c r="L11" s="14" t="s">
        <v>55</v>
      </c>
      <c r="M11" s="15">
        <v>0.1</v>
      </c>
    </row>
    <row r="12" spans="2:25" x14ac:dyDescent="0.25">
      <c r="D12" s="16" t="s">
        <v>10</v>
      </c>
      <c r="E12" s="20">
        <f t="array" aca="1" ref="E12:H12" ca="1">OFFSET(TrData,M7,)</f>
        <v>0</v>
      </c>
      <c r="F12" s="15">
        <f ca="1"/>
        <v>1</v>
      </c>
      <c r="G12" s="21">
        <f ca="1"/>
        <v>1</v>
      </c>
      <c r="H12" s="22">
        <f ca="1"/>
        <v>0</v>
      </c>
      <c r="I12" s="3"/>
      <c r="J12" s="3"/>
    </row>
    <row r="13" spans="2:25" x14ac:dyDescent="0.25">
      <c r="L13" s="17" t="s">
        <v>46</v>
      </c>
    </row>
    <row r="14" spans="2:25" x14ac:dyDescent="0.25">
      <c r="C14" s="17" t="s">
        <v>43</v>
      </c>
      <c r="L14" s="14" t="s">
        <v>56</v>
      </c>
      <c r="M14" s="15">
        <v>1</v>
      </c>
      <c r="N14" s="17" t="s">
        <v>45</v>
      </c>
      <c r="O14" s="17"/>
      <c r="P14" s="17"/>
      <c r="Q14" s="47"/>
      <c r="R14" s="47"/>
      <c r="S14" s="47"/>
      <c r="T14" s="47"/>
      <c r="U14" s="17"/>
    </row>
    <row r="15" spans="2:25" ht="15.75" thickBot="1" x14ac:dyDescent="0.3">
      <c r="C15" s="16" t="s">
        <v>44</v>
      </c>
      <c r="D15" s="18">
        <v>2</v>
      </c>
      <c r="E15" s="18"/>
      <c r="F15" s="18"/>
      <c r="G15" s="18"/>
      <c r="H15" s="18">
        <v>2</v>
      </c>
      <c r="I15" s="18"/>
      <c r="J15" s="18"/>
      <c r="K15" s="18"/>
      <c r="L15" s="18"/>
      <c r="M15" s="18"/>
      <c r="N15" s="18">
        <v>2</v>
      </c>
      <c r="O15" s="18"/>
      <c r="P15" s="18"/>
      <c r="Q15" s="18"/>
      <c r="R15" s="18"/>
      <c r="S15" s="18"/>
      <c r="T15" s="18">
        <v>2</v>
      </c>
    </row>
    <row r="16" spans="2:25" x14ac:dyDescent="0.25">
      <c r="B16" s="25"/>
      <c r="C16" s="24"/>
      <c r="D16" s="52"/>
      <c r="E16" s="52" t="s">
        <v>48</v>
      </c>
      <c r="F16" s="52"/>
      <c r="G16" s="52"/>
      <c r="H16" s="52"/>
      <c r="I16" s="52"/>
      <c r="J16" s="52"/>
      <c r="K16" s="77" t="s">
        <v>49</v>
      </c>
      <c r="L16" s="52"/>
      <c r="M16" s="52"/>
      <c r="N16" s="52"/>
      <c r="O16" s="52" t="s">
        <v>59</v>
      </c>
      <c r="P16" s="52"/>
      <c r="Q16" s="52"/>
      <c r="R16" s="52"/>
      <c r="S16" s="52"/>
      <c r="T16" s="52"/>
      <c r="U16" s="26"/>
      <c r="V16" s="24"/>
      <c r="W16" s="24"/>
      <c r="X16" s="24"/>
      <c r="Y16" s="27"/>
    </row>
    <row r="17" spans="2:26" x14ac:dyDescent="0.25">
      <c r="B17" s="28"/>
      <c r="C17" s="32" t="s">
        <v>12</v>
      </c>
      <c r="D17" s="32" t="s">
        <v>13</v>
      </c>
      <c r="E17" s="29" t="s">
        <v>21</v>
      </c>
      <c r="F17" s="30"/>
      <c r="G17" s="31"/>
      <c r="H17" s="43" t="s">
        <v>22</v>
      </c>
      <c r="I17" s="43"/>
      <c r="J17" s="99"/>
      <c r="K17" s="32" t="s">
        <v>23</v>
      </c>
      <c r="L17" s="3"/>
      <c r="M17" s="31"/>
      <c r="N17" s="43" t="s">
        <v>34</v>
      </c>
      <c r="O17" s="43"/>
      <c r="P17" s="43"/>
      <c r="Q17" s="32" t="s">
        <v>36</v>
      </c>
      <c r="R17" s="3"/>
      <c r="S17" s="31"/>
      <c r="T17" s="43" t="s">
        <v>15</v>
      </c>
      <c r="U17" s="43"/>
      <c r="V17" s="32" t="s">
        <v>16</v>
      </c>
      <c r="W17" s="32" t="s">
        <v>38</v>
      </c>
      <c r="X17" s="32" t="s">
        <v>24</v>
      </c>
      <c r="Y17" s="35"/>
    </row>
    <row r="18" spans="2:26" x14ac:dyDescent="0.25">
      <c r="B18" s="28"/>
      <c r="C18" s="4">
        <f t="array" aca="1" ref="C18:C19" ca="1">TRANSPOSE(G11:H11)</f>
        <v>0</v>
      </c>
      <c r="D18" s="4">
        <f t="array" aca="1" ref="D18:D19" ca="1">TRANSPOSE(E11:F11)</f>
        <v>0</v>
      </c>
      <c r="E18" s="44">
        <f t="array" aca="1" ref="E18:G21" ca="1">IF(ruD=0,2*RAND()-1,E26:G29+etaD*(TRANSPOSE(D26:D28)*X26:X29))</f>
        <v>-0.79597499692824603</v>
      </c>
      <c r="F18" s="45">
        <f ca="1"/>
        <v>-0.52579512129442207</v>
      </c>
      <c r="G18" s="101">
        <f ca="1"/>
        <v>0.68994650291119475</v>
      </c>
      <c r="H18" s="117">
        <f t="array" aca="1" ref="H18:H21" ca="1">TANH(MMULT(E18:G21,D18:D20))</f>
        <v>0.59794763193201717</v>
      </c>
      <c r="I18" s="102">
        <f t="array" aca="1" ref="I18:M21" ca="1">IF(ruD=0,2*RAND()-1,I26:M29+etaD*(TRANSPOSE(H26:H30)*W26:W29))</f>
        <v>-1.0715572817851089</v>
      </c>
      <c r="J18" s="103">
        <f ca="1"/>
        <v>0.25600514416613895</v>
      </c>
      <c r="K18" s="104">
        <f ca="1"/>
        <v>-0.8736927025858221</v>
      </c>
      <c r="L18" s="104">
        <f ca="1"/>
        <v>-1.0417410697837113</v>
      </c>
      <c r="M18" s="104">
        <f ca="1"/>
        <v>0.23558161808053138</v>
      </c>
      <c r="N18" s="117">
        <f t="array" aca="1" ref="N18:N21" ca="1">TANH(MMULT(I18:M21,H18:H22))</f>
        <v>-0.32032913903598798</v>
      </c>
      <c r="O18" s="75">
        <f t="array" aca="1" ref="O18:S18" ca="1">IF(ruD=0,2*RAND()-1,O26:S26+etaD*(TRANSPOSE(N26:N30)*V26))</f>
        <v>0.62719223608447916</v>
      </c>
      <c r="P18" s="75">
        <f ca="1"/>
        <v>0.24662112119322677</v>
      </c>
      <c r="Q18" s="79">
        <f ca="1"/>
        <v>1.671340153417296</v>
      </c>
      <c r="R18" s="79">
        <f ca="1"/>
        <v>0.98151703677069435</v>
      </c>
      <c r="S18" s="79">
        <f ca="1"/>
        <v>-0.74675610126804093</v>
      </c>
      <c r="T18" s="80">
        <f t="array" aca="1" ref="T18" ca="1">TANH(MMULT(O18:S18,N18:N22))</f>
        <v>1.3145447252438491E-3</v>
      </c>
      <c r="U18" s="81"/>
      <c r="V18" s="82">
        <f ca="1">(C18-T18)*(1-T18^2)</f>
        <v>-1.314542453673974E-3</v>
      </c>
      <c r="W18" s="83">
        <f t="array" aca="1" ref="W18:W21" ca="1">MMULT(TRANSPOSE(O18:S18),V18)*(1-N18:N22^2)</f>
        <v>-7.3987124562574546E-4</v>
      </c>
      <c r="X18" s="84">
        <f t="array" aca="1" ref="X18:X21" ca="1">MMULT(TRANSPOSE(I18:M21),W18:W21)*(1-H18:H22^2)</f>
        <v>7.4861509117888085E-4</v>
      </c>
      <c r="Y18" s="85"/>
    </row>
    <row r="19" spans="2:26" x14ac:dyDescent="0.25">
      <c r="B19" s="28"/>
      <c r="C19" s="10">
        <f ca="1"/>
        <v>0</v>
      </c>
      <c r="D19" s="7">
        <f ca="1"/>
        <v>0</v>
      </c>
      <c r="E19" s="56">
        <f ca="1"/>
        <v>0.8971367099794092</v>
      </c>
      <c r="F19" s="54">
        <f ca="1"/>
        <v>1.0253057752623387</v>
      </c>
      <c r="G19" s="55">
        <f ca="1"/>
        <v>-0.98618516671647016</v>
      </c>
      <c r="H19" s="118">
        <f ca="1"/>
        <v>-0.75573096506559101</v>
      </c>
      <c r="I19" s="105">
        <f ca="1"/>
        <v>-0.60709878383290405</v>
      </c>
      <c r="J19" s="106">
        <f ca="1"/>
        <v>0.43254276824284865</v>
      </c>
      <c r="K19" s="107">
        <f ca="1"/>
        <v>0.49963209846634832</v>
      </c>
      <c r="L19" s="107">
        <f ca="1"/>
        <v>-0.45621104301443449</v>
      </c>
      <c r="M19" s="107">
        <f ca="1"/>
        <v>1.211507866781141</v>
      </c>
      <c r="N19" s="118">
        <f ca="1"/>
        <v>-3.517389179309964E-2</v>
      </c>
      <c r="O19" s="81"/>
      <c r="P19" s="81"/>
      <c r="Q19" s="78"/>
      <c r="R19" s="78"/>
      <c r="S19" s="78"/>
      <c r="T19" s="81"/>
      <c r="U19" s="81"/>
      <c r="V19" s="86"/>
      <c r="W19" s="87">
        <f ca="1"/>
        <v>-3.2379284018268541E-4</v>
      </c>
      <c r="X19" s="88">
        <f ca="1"/>
        <v>-5.6954807119670783E-4</v>
      </c>
      <c r="Y19" s="85"/>
    </row>
    <row r="20" spans="2:26" x14ac:dyDescent="0.25">
      <c r="B20" s="28"/>
      <c r="C20" s="8"/>
      <c r="D20" s="53">
        <v>1</v>
      </c>
      <c r="E20" s="69">
        <f ca="1"/>
        <v>-0.23204452739299988</v>
      </c>
      <c r="F20" s="70">
        <f ca="1"/>
        <v>-0.2563678155959378</v>
      </c>
      <c r="G20" s="70">
        <f ca="1"/>
        <v>-1.0044361427285469</v>
      </c>
      <c r="H20" s="118">
        <f ca="1"/>
        <v>-0.76345093668874353</v>
      </c>
      <c r="I20" s="108">
        <f ca="1"/>
        <v>0.93103029420333383</v>
      </c>
      <c r="J20" s="109">
        <f ca="1"/>
        <v>-1.3478850251495249</v>
      </c>
      <c r="K20" s="109">
        <f ca="1"/>
        <v>-1.1465087183337248</v>
      </c>
      <c r="L20" s="109">
        <f ca="1"/>
        <v>0.28343891764129397</v>
      </c>
      <c r="M20" s="109">
        <f ca="1"/>
        <v>-4.3614611719376195E-2</v>
      </c>
      <c r="N20" s="118">
        <f ca="1"/>
        <v>0.98703258282490847</v>
      </c>
      <c r="O20" s="81"/>
      <c r="P20" s="81"/>
      <c r="Q20" s="81"/>
      <c r="R20" s="81"/>
      <c r="S20" s="81"/>
      <c r="T20" s="89"/>
      <c r="U20" s="89"/>
      <c r="V20" s="89"/>
      <c r="W20" s="87">
        <f ca="1"/>
        <v>-5.6610623069384127E-5</v>
      </c>
      <c r="X20" s="88">
        <f ca="1"/>
        <v>1.9064769342043718E-4</v>
      </c>
      <c r="Y20" s="85"/>
    </row>
    <row r="21" spans="2:26" x14ac:dyDescent="0.25">
      <c r="B21" s="28"/>
      <c r="C21" s="8"/>
      <c r="E21" s="100">
        <f ca="1"/>
        <v>-0.82289572630837571</v>
      </c>
      <c r="F21" s="72">
        <f ca="1"/>
        <v>-1.0748588857248829</v>
      </c>
      <c r="G21" s="72">
        <f ca="1"/>
        <v>0.40517355084789225</v>
      </c>
      <c r="H21" s="118">
        <f ca="1"/>
        <v>0.38436692927324412</v>
      </c>
      <c r="I21" s="110">
        <f ca="1"/>
        <v>-0.35222630829590296</v>
      </c>
      <c r="J21" s="111">
        <f ca="1"/>
        <v>1.6564839659617139</v>
      </c>
      <c r="K21" s="111">
        <f ca="1"/>
        <v>0.14257671664695473</v>
      </c>
      <c r="L21" s="111">
        <f ca="1"/>
        <v>-0.67047861921747132</v>
      </c>
      <c r="M21" s="111">
        <f ca="1"/>
        <v>0.9517666738960604</v>
      </c>
      <c r="N21" s="118">
        <f ca="1"/>
        <v>-0.70504529427939711</v>
      </c>
      <c r="O21" s="89"/>
      <c r="P21" s="89"/>
      <c r="Q21" s="89"/>
      <c r="R21" s="86"/>
      <c r="S21" s="89"/>
      <c r="T21" s="89"/>
      <c r="U21" s="89"/>
      <c r="V21" s="89"/>
      <c r="W21" s="90">
        <f ca="1"/>
        <v>-6.4887898410513861E-4</v>
      </c>
      <c r="X21" s="91">
        <f ca="1"/>
        <v>1.1398885476807457E-3</v>
      </c>
      <c r="Y21" s="85"/>
    </row>
    <row r="22" spans="2:26" x14ac:dyDescent="0.25">
      <c r="B22" s="28"/>
      <c r="C22" s="8"/>
      <c r="E22" s="93"/>
      <c r="F22" s="89"/>
      <c r="G22" s="89"/>
      <c r="H22" s="92">
        <v>1</v>
      </c>
      <c r="I22" s="112"/>
      <c r="J22" s="112"/>
      <c r="K22" s="112"/>
      <c r="L22" s="113"/>
      <c r="M22" s="112"/>
      <c r="N22" s="92">
        <v>1</v>
      </c>
      <c r="O22" s="89"/>
      <c r="P22" s="89"/>
      <c r="Q22" s="89"/>
      <c r="R22" s="86"/>
      <c r="S22" s="89"/>
      <c r="T22" s="89"/>
      <c r="U22" s="89"/>
      <c r="V22" s="89"/>
      <c r="W22" s="89"/>
      <c r="X22" s="89"/>
      <c r="Y22" s="85"/>
    </row>
    <row r="23" spans="2:26" x14ac:dyDescent="0.25">
      <c r="B23" s="28"/>
      <c r="C23" s="8"/>
      <c r="E23" s="93"/>
      <c r="F23" s="89"/>
      <c r="G23" s="89"/>
      <c r="H23" s="89"/>
      <c r="I23" s="112"/>
      <c r="J23" s="112"/>
      <c r="K23" s="112"/>
      <c r="L23" s="113"/>
      <c r="M23" s="112"/>
      <c r="N23" s="89"/>
      <c r="O23" s="89"/>
      <c r="P23" s="89"/>
      <c r="Q23" s="89"/>
      <c r="R23" s="86"/>
      <c r="S23" s="89"/>
      <c r="T23" s="89"/>
      <c r="U23" s="89"/>
      <c r="V23" s="89"/>
      <c r="W23" s="89"/>
      <c r="X23" s="89"/>
      <c r="Y23" s="85"/>
    </row>
    <row r="24" spans="2:26" x14ac:dyDescent="0.25">
      <c r="B24" s="28"/>
      <c r="C24" s="8"/>
      <c r="E24" s="86" t="s">
        <v>57</v>
      </c>
      <c r="F24" s="86"/>
      <c r="G24" s="86"/>
      <c r="H24" s="86"/>
      <c r="I24" s="113"/>
      <c r="J24" s="113"/>
      <c r="K24" s="113" t="s">
        <v>51</v>
      </c>
      <c r="L24" s="113"/>
      <c r="M24" s="113"/>
      <c r="N24" s="86"/>
      <c r="O24" s="86"/>
      <c r="P24" s="86"/>
      <c r="Q24" s="86" t="s">
        <v>50</v>
      </c>
      <c r="R24" s="86"/>
      <c r="S24" s="86"/>
      <c r="T24" s="86"/>
      <c r="U24" s="89"/>
      <c r="V24" s="86" t="s">
        <v>52</v>
      </c>
      <c r="W24" s="86" t="s">
        <v>53</v>
      </c>
      <c r="X24" s="86" t="s">
        <v>54</v>
      </c>
      <c r="Y24" s="85"/>
      <c r="Z24" s="81" t="s">
        <v>58</v>
      </c>
    </row>
    <row r="25" spans="2:26" x14ac:dyDescent="0.25">
      <c r="B25" s="28"/>
      <c r="C25" s="32" t="s">
        <v>17</v>
      </c>
      <c r="D25" s="32" t="s">
        <v>18</v>
      </c>
      <c r="E25" s="94" t="s">
        <v>25</v>
      </c>
      <c r="F25" s="95"/>
      <c r="G25" s="96"/>
      <c r="H25" s="97" t="s">
        <v>26</v>
      </c>
      <c r="I25" s="114"/>
      <c r="J25" s="114"/>
      <c r="K25" s="115" t="s">
        <v>27</v>
      </c>
      <c r="L25" s="112"/>
      <c r="M25" s="116"/>
      <c r="N25" s="97" t="s">
        <v>35</v>
      </c>
      <c r="O25" s="97"/>
      <c r="P25" s="97"/>
      <c r="Q25" s="98" t="s">
        <v>37</v>
      </c>
      <c r="R25" s="89"/>
      <c r="S25" s="96"/>
      <c r="T25" s="97" t="s">
        <v>19</v>
      </c>
      <c r="U25" s="97"/>
      <c r="V25" s="98" t="s">
        <v>20</v>
      </c>
      <c r="W25" s="98" t="s">
        <v>39</v>
      </c>
      <c r="X25" s="98" t="s">
        <v>28</v>
      </c>
      <c r="Y25" s="85"/>
    </row>
    <row r="26" spans="2:26" x14ac:dyDescent="0.25">
      <c r="B26" s="28"/>
      <c r="C26" s="4">
        <f t="array" aca="1" ref="C26:C27" ca="1">TRANSPOSE(G12:H12)</f>
        <v>1</v>
      </c>
      <c r="D26" s="39">
        <f t="array" aca="1" ref="D26:D27" ca="1">TRANSPOSE(E12:F12)</f>
        <v>0</v>
      </c>
      <c r="E26" s="44">
        <f t="array" aca="1" ref="E26:G29" ca="1">E18:G21+etaD*(TRANSPOSE(D18:D20)*X18:X21)</f>
        <v>-0.79597499692824603</v>
      </c>
      <c r="F26" s="45">
        <f ca="1"/>
        <v>-0.52579512129442207</v>
      </c>
      <c r="G26" s="57">
        <f ca="1"/>
        <v>0.69002136442031259</v>
      </c>
      <c r="H26" s="117">
        <f t="array" aca="1" ref="H26:H29" ca="1">TANH(MMULT(E26:G29,D26:D28))</f>
        <v>0.16276559067435245</v>
      </c>
      <c r="I26" s="102">
        <f t="array" aca="1" ref="I26:M29" ca="1">I18:M21+etaD*(TRANSPOSE(H18:H22)*W18:W21)</f>
        <v>-1.0716015222110344</v>
      </c>
      <c r="J26" s="103">
        <f ca="1"/>
        <v>0.25606105852718708</v>
      </c>
      <c r="K26" s="104">
        <f ca="1"/>
        <v>-0.87363621704627192</v>
      </c>
      <c r="L26" s="104">
        <f ca="1"/>
        <v>-1.0417695079875851</v>
      </c>
      <c r="M26" s="104">
        <f ca="1"/>
        <v>0.2355076309559688</v>
      </c>
      <c r="N26" s="117">
        <f t="array" aca="1" ref="N26:N29" ca="1">TANH(MMULT(I26:M29,H26:H30))</f>
        <v>0.89041283011306949</v>
      </c>
      <c r="O26" s="75">
        <f t="array" aca="1" ref="O26:S26" ca="1">O18:S18+etaD*(TRANSPOSE(N18:N22)*V18)</f>
        <v>0.62723434470972028</v>
      </c>
      <c r="P26" s="75">
        <f ca="1"/>
        <v>0.24662574495062906</v>
      </c>
      <c r="Q26" s="79">
        <f ca="1"/>
        <v>1.6712104037939677</v>
      </c>
      <c r="R26" s="79">
        <f ca="1"/>
        <v>0.98160971796780372</v>
      </c>
      <c r="S26" s="79">
        <f ca="1"/>
        <v>-0.74688755551340835</v>
      </c>
      <c r="T26" s="80">
        <f t="array" aca="1" ref="T26" ca="1">TANH(MMULT(O26:S26,N26:N30))</f>
        <v>0.9634377799947148</v>
      </c>
      <c r="U26" s="81"/>
      <c r="V26" s="82">
        <f ca="1">(C26-T26)*(1-T26^2)</f>
        <v>2.6247156364722244E-3</v>
      </c>
      <c r="W26" s="83">
        <f t="array" aca="1" ref="W26:W29" ca="1">MMULT(TRANSPOSE(O26:S26),V26)*(1-N26:N30^2)</f>
        <v>3.4105816923034701E-4</v>
      </c>
      <c r="X26" s="84">
        <f t="array" aca="1" ref="X26:X29" ca="1">MMULT(TRANSPOSE(I26:M29),W26:W29)*(1-H26:H30^2)</f>
        <v>1.2524372096466034E-3</v>
      </c>
      <c r="Y26" s="85"/>
    </row>
    <row r="27" spans="2:26" x14ac:dyDescent="0.25">
      <c r="B27" s="28"/>
      <c r="C27" s="10">
        <f ca="1"/>
        <v>0</v>
      </c>
      <c r="D27" s="40">
        <f ca="1"/>
        <v>1</v>
      </c>
      <c r="E27" s="56">
        <f ca="1"/>
        <v>0.8971367099794092</v>
      </c>
      <c r="F27" s="54">
        <f ca="1"/>
        <v>1.0253057752623387</v>
      </c>
      <c r="G27" s="55">
        <f ca="1"/>
        <v>-0.98624212152358981</v>
      </c>
      <c r="H27" s="118">
        <f ca="1"/>
        <v>3.9043795884206575E-2</v>
      </c>
      <c r="I27" s="105">
        <f ca="1"/>
        <v>-0.60711814494910643</v>
      </c>
      <c r="J27" s="106">
        <f ca="1"/>
        <v>0.43256723827040788</v>
      </c>
      <c r="K27" s="107">
        <f ca="1"/>
        <v>0.49965681846106136</v>
      </c>
      <c r="L27" s="107">
        <f ca="1"/>
        <v>-0.45622348854040468</v>
      </c>
      <c r="M27" s="107">
        <f ca="1"/>
        <v>1.2114754874971227</v>
      </c>
      <c r="N27" s="118">
        <f ca="1"/>
        <v>0.74912210441711957</v>
      </c>
      <c r="O27" s="81"/>
      <c r="P27" s="81"/>
      <c r="Q27" s="78"/>
      <c r="R27" s="78"/>
      <c r="S27" s="78"/>
      <c r="T27" s="81"/>
      <c r="U27" s="81"/>
      <c r="V27" s="86"/>
      <c r="W27" s="87">
        <f ca="1"/>
        <v>2.8405549488007921E-4</v>
      </c>
      <c r="X27" s="88">
        <f ca="1"/>
        <v>-1.5714041883150309E-3</v>
      </c>
      <c r="Y27" s="85"/>
    </row>
    <row r="28" spans="2:26" x14ac:dyDescent="0.25">
      <c r="B28" s="28"/>
      <c r="C28" s="8"/>
      <c r="D28" s="41">
        <v>1</v>
      </c>
      <c r="E28" s="69">
        <f ca="1"/>
        <v>-0.23204452739299988</v>
      </c>
      <c r="F28" s="70">
        <f ca="1"/>
        <v>-0.2563678155959378</v>
      </c>
      <c r="G28" s="70">
        <f ca="1"/>
        <v>-1.0044170779592048</v>
      </c>
      <c r="H28" s="118">
        <f ca="1"/>
        <v>-0.85128035238554056</v>
      </c>
      <c r="I28" s="108">
        <f ca="1"/>
        <v>0.93102690918453312</v>
      </c>
      <c r="J28" s="109">
        <f ca="1"/>
        <v>-1.3478807469094445</v>
      </c>
      <c r="K28" s="109">
        <f ca="1"/>
        <v>-1.146504396390404</v>
      </c>
      <c r="L28" s="109">
        <f ca="1"/>
        <v>0.28343674171615862</v>
      </c>
      <c r="M28" s="109">
        <f ca="1"/>
        <v>-4.3620272781683136E-2</v>
      </c>
      <c r="N28" s="118">
        <f ca="1"/>
        <v>0.69911345034622752</v>
      </c>
      <c r="O28" s="81"/>
      <c r="P28" s="81"/>
      <c r="Q28" s="81"/>
      <c r="R28" s="81"/>
      <c r="S28" s="81"/>
      <c r="T28" s="89"/>
      <c r="U28" s="89"/>
      <c r="V28" s="89"/>
      <c r="W28" s="87">
        <f ca="1"/>
        <v>2.2425314431025597E-3</v>
      </c>
      <c r="X28" s="88">
        <f ca="1"/>
        <v>-7.2146835157915117E-4</v>
      </c>
      <c r="Y28" s="85"/>
    </row>
    <row r="29" spans="2:26" x14ac:dyDescent="0.25">
      <c r="B29" s="28"/>
      <c r="C29" s="8"/>
      <c r="E29" s="100">
        <f ca="1"/>
        <v>-0.82289572630837571</v>
      </c>
      <c r="F29" s="72">
        <f ca="1"/>
        <v>-1.0748588857248829</v>
      </c>
      <c r="G29" s="72">
        <f ca="1"/>
        <v>0.40528753970266035</v>
      </c>
      <c r="H29" s="118">
        <f ca="1"/>
        <v>-0.58469784421639259</v>
      </c>
      <c r="I29" s="110">
        <f ca="1"/>
        <v>-0.35226510786109855</v>
      </c>
      <c r="J29" s="111">
        <f ca="1"/>
        <v>1.6565330037558008</v>
      </c>
      <c r="K29" s="111">
        <f ca="1"/>
        <v>0.14262625537377599</v>
      </c>
      <c r="L29" s="111">
        <f ca="1"/>
        <v>-0.67050355997973032</v>
      </c>
      <c r="M29" s="111">
        <f ca="1"/>
        <v>0.95170178599764987</v>
      </c>
      <c r="N29" s="118">
        <f ca="1"/>
        <v>0.84248344607224457</v>
      </c>
      <c r="O29" s="89"/>
      <c r="P29" s="89"/>
      <c r="Q29" s="89"/>
      <c r="R29" s="86"/>
      <c r="S29" s="89"/>
      <c r="T29" s="89"/>
      <c r="U29" s="3"/>
      <c r="V29" s="89"/>
      <c r="W29" s="90">
        <f ca="1"/>
        <v>7.4774050048915706E-4</v>
      </c>
      <c r="X29" s="91">
        <f ca="1"/>
        <v>-2.3076855655772938E-4</v>
      </c>
      <c r="Y29" s="35"/>
    </row>
    <row r="30" spans="2:26" x14ac:dyDescent="0.25">
      <c r="B30" s="28"/>
      <c r="C30" s="8"/>
      <c r="E30" s="93"/>
      <c r="F30" s="89"/>
      <c r="G30" s="89"/>
      <c r="H30" s="92">
        <v>1</v>
      </c>
      <c r="I30" s="89"/>
      <c r="J30" s="89"/>
      <c r="K30" s="89"/>
      <c r="L30" s="86"/>
      <c r="M30" s="89"/>
      <c r="N30" s="92">
        <v>1</v>
      </c>
      <c r="O30" s="89"/>
      <c r="P30" s="89"/>
      <c r="Q30" s="89"/>
      <c r="R30" s="86"/>
      <c r="S30" s="89"/>
      <c r="T30" s="89"/>
      <c r="U30" s="3"/>
      <c r="V30" s="3"/>
      <c r="W30" s="3"/>
      <c r="Y30" s="35"/>
    </row>
    <row r="31" spans="2:26" x14ac:dyDescent="0.25">
      <c r="B31" s="28"/>
      <c r="C31" s="8"/>
      <c r="Q31" s="3"/>
      <c r="R31" s="3"/>
      <c r="S31" s="3"/>
      <c r="T31" s="3"/>
      <c r="U31" s="3"/>
      <c r="V31" s="3"/>
      <c r="W31" s="3"/>
      <c r="Y31" s="35"/>
    </row>
    <row r="32" spans="2:26" x14ac:dyDescent="0.25">
      <c r="B32" s="28"/>
      <c r="C32" s="8"/>
      <c r="Q32" s="3"/>
      <c r="R32" s="3"/>
      <c r="S32" s="3"/>
      <c r="T32" s="3"/>
      <c r="U32" s="3"/>
      <c r="V32" s="3"/>
      <c r="W32" s="3"/>
      <c r="Y32" s="35"/>
    </row>
    <row r="33" spans="2:25" ht="15.75" thickBot="1" x14ac:dyDescent="0.3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8"/>
    </row>
    <row r="34" spans="2:25" s="3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4"/>
  <sheetViews>
    <sheetView tabSelected="1" topLeftCell="A10" workbookViewId="0">
      <selection activeCell="B20" sqref="B20"/>
    </sheetView>
  </sheetViews>
  <sheetFormatPr defaultRowHeight="15" x14ac:dyDescent="0.25"/>
  <cols>
    <col min="1" max="1" width="5.7109375" customWidth="1"/>
    <col min="2" max="2" width="7.7109375" style="50" customWidth="1"/>
    <col min="3" max="5" width="6.140625" customWidth="1"/>
    <col min="6" max="17" width="6.42578125" customWidth="1"/>
  </cols>
  <sheetData>
    <row r="3" spans="2:17" x14ac:dyDescent="0.25">
      <c r="B3" s="50" t="s">
        <v>61</v>
      </c>
    </row>
    <row r="4" spans="2:17" x14ac:dyDescent="0.25">
      <c r="B4" s="50" t="s">
        <v>64</v>
      </c>
      <c r="C4" s="29" t="s">
        <v>21</v>
      </c>
      <c r="D4" s="30"/>
      <c r="E4" s="31" t="s">
        <v>14</v>
      </c>
      <c r="F4" s="43" t="s">
        <v>22</v>
      </c>
      <c r="G4" s="43"/>
      <c r="H4" s="43"/>
      <c r="I4" s="43"/>
      <c r="J4" s="43"/>
      <c r="K4" s="43"/>
      <c r="L4" s="43"/>
      <c r="M4" s="43"/>
      <c r="N4" s="32" t="s">
        <v>23</v>
      </c>
      <c r="O4" s="3"/>
      <c r="P4" s="31"/>
      <c r="Q4" s="43" t="s">
        <v>15</v>
      </c>
    </row>
    <row r="5" spans="2:17" x14ac:dyDescent="0.25">
      <c r="B5" s="39">
        <v>0</v>
      </c>
      <c r="C5" s="44">
        <v>0.51804177420435482</v>
      </c>
      <c r="D5" s="45">
        <v>-4.7166166273503451E-2</v>
      </c>
      <c r="E5" s="57">
        <v>-0.47927622714872409</v>
      </c>
      <c r="F5" s="63">
        <f t="array" aca="1" ref="F5:F13" ca="1">TANH(MMULT(C5:E13,B5:B7))</f>
        <v>-0.48265694510089352</v>
      </c>
      <c r="G5" s="73">
        <v>2.0056866676317897E-2</v>
      </c>
      <c r="H5" s="74">
        <v>-0.4848675848433377</v>
      </c>
      <c r="I5" s="74">
        <v>-0.35872388251258869</v>
      </c>
      <c r="J5" s="74">
        <v>8.2393170878547473E-3</v>
      </c>
      <c r="K5" s="74">
        <v>-3.5078427057728456E-2</v>
      </c>
      <c r="L5" s="74">
        <v>-0.31907912114650161</v>
      </c>
      <c r="M5" s="74">
        <v>-0.41195015483457365</v>
      </c>
      <c r="N5" s="75">
        <v>-0.7721935764546155</v>
      </c>
      <c r="O5" s="75">
        <v>0.13311753909668167</v>
      </c>
      <c r="P5" s="76">
        <v>0.46691602246966979</v>
      </c>
      <c r="Q5" s="68">
        <f t="array" aca="1" ref="Q5" ca="1">TANH(MMULT(G5:P5,F5:F14))</f>
        <v>0.88470305889521894</v>
      </c>
    </row>
    <row r="6" spans="2:17" x14ac:dyDescent="0.25">
      <c r="B6" s="40">
        <v>1</v>
      </c>
      <c r="C6" s="56">
        <v>0.38737584010825432</v>
      </c>
      <c r="D6" s="54">
        <v>0.25046279037188546</v>
      </c>
      <c r="E6" s="55">
        <v>0.67509959102840944</v>
      </c>
      <c r="F6" s="64">
        <f ca="1"/>
        <v>0.72851821789524818</v>
      </c>
      <c r="G6" s="62"/>
      <c r="H6" s="62"/>
      <c r="I6" s="62"/>
      <c r="J6" s="62"/>
      <c r="K6" s="62"/>
      <c r="L6" s="62"/>
      <c r="M6" s="62"/>
    </row>
    <row r="7" spans="2:17" x14ac:dyDescent="0.25">
      <c r="B7" s="41">
        <v>1</v>
      </c>
      <c r="C7" s="69">
        <v>6.9073356440155553E-2</v>
      </c>
      <c r="D7" s="70">
        <v>0.17826724695703255</v>
      </c>
      <c r="E7" s="70">
        <v>6.7348879484680158E-2</v>
      </c>
      <c r="F7" s="61">
        <f ca="1"/>
        <v>0.24079335327754894</v>
      </c>
      <c r="G7" s="49"/>
      <c r="H7" s="49"/>
      <c r="I7" s="49"/>
      <c r="J7" s="49"/>
      <c r="K7" s="49"/>
      <c r="L7" s="49"/>
      <c r="M7" s="49"/>
      <c r="O7" s="3"/>
      <c r="P7" s="3"/>
    </row>
    <row r="8" spans="2:17" x14ac:dyDescent="0.25">
      <c r="C8" s="69">
        <v>0.88009880405455121</v>
      </c>
      <c r="D8" s="70">
        <v>0.12339720542076904</v>
      </c>
      <c r="E8" s="70">
        <v>-0.94272443846992537</v>
      </c>
      <c r="F8" s="61">
        <f ca="1"/>
        <v>-0.67470353447223541</v>
      </c>
      <c r="G8" s="49"/>
      <c r="H8" s="49"/>
      <c r="I8" s="49"/>
      <c r="J8" s="49"/>
      <c r="K8" s="49"/>
      <c r="L8" s="49"/>
      <c r="M8" s="49"/>
    </row>
    <row r="9" spans="2:17" x14ac:dyDescent="0.25">
      <c r="C9" s="69">
        <v>-0.88036183706442639</v>
      </c>
      <c r="D9" s="70">
        <v>0.73266934859706834</v>
      </c>
      <c r="E9" s="70">
        <v>0.85556717459643594</v>
      </c>
      <c r="F9" s="61">
        <f ca="1"/>
        <v>0.91987850747251765</v>
      </c>
      <c r="G9" s="49"/>
      <c r="H9" s="49"/>
      <c r="I9" s="49"/>
      <c r="J9" s="49"/>
      <c r="K9" s="49"/>
      <c r="L9" s="49"/>
      <c r="M9" s="49"/>
    </row>
    <row r="10" spans="2:17" x14ac:dyDescent="0.25">
      <c r="C10" s="69">
        <v>0.54518769392006128</v>
      </c>
      <c r="D10" s="70">
        <v>-0.89798857141881516</v>
      </c>
      <c r="E10" s="70">
        <v>-0.33974905763347096</v>
      </c>
      <c r="F10" s="61">
        <f ca="1"/>
        <v>-0.84480912116130691</v>
      </c>
      <c r="G10" s="49"/>
      <c r="H10" s="49"/>
      <c r="I10" s="49"/>
      <c r="J10" s="49"/>
      <c r="K10" s="49"/>
      <c r="L10" s="49"/>
      <c r="M10" s="49"/>
    </row>
    <row r="11" spans="2:17" x14ac:dyDescent="0.25">
      <c r="C11" s="69">
        <v>0.59585452140717243</v>
      </c>
      <c r="D11" s="70">
        <v>-0.97465191351081359</v>
      </c>
      <c r="E11" s="70">
        <v>-0.77782127293984993</v>
      </c>
      <c r="F11" s="61">
        <f ca="1"/>
        <v>-0.94165636264328101</v>
      </c>
      <c r="G11" s="49"/>
      <c r="H11" s="49"/>
      <c r="I11" s="49"/>
      <c r="J11" s="49"/>
      <c r="K11" s="49"/>
      <c r="L11" s="49"/>
      <c r="M11" s="49"/>
    </row>
    <row r="12" spans="2:17" x14ac:dyDescent="0.25">
      <c r="C12" s="69">
        <v>0.74013579483153435</v>
      </c>
      <c r="D12" s="70">
        <v>-0.87283672016148617</v>
      </c>
      <c r="E12" s="70">
        <v>-0.86074433656591265</v>
      </c>
      <c r="F12" s="61">
        <f ca="1"/>
        <v>-0.93947770097504502</v>
      </c>
      <c r="G12" s="49"/>
      <c r="H12" s="49"/>
      <c r="I12" s="49"/>
      <c r="J12" s="49"/>
      <c r="K12" s="49"/>
      <c r="L12" s="49"/>
      <c r="M12" s="49"/>
    </row>
    <row r="13" spans="2:17" x14ac:dyDescent="0.25">
      <c r="C13" s="71">
        <v>-0.27526242348402841</v>
      </c>
      <c r="D13" s="72">
        <v>-0.14406381185512496</v>
      </c>
      <c r="E13" s="72">
        <v>0.40748662326176932</v>
      </c>
      <c r="F13" s="61">
        <f ca="1"/>
        <v>0.25749420712888282</v>
      </c>
      <c r="G13" s="49"/>
      <c r="H13" s="49"/>
      <c r="I13" s="49"/>
      <c r="J13" s="49"/>
      <c r="K13" s="49"/>
      <c r="L13" s="49"/>
      <c r="M13" s="49"/>
    </row>
    <row r="14" spans="2:17" x14ac:dyDescent="0.25">
      <c r="F14" s="42">
        <v>1</v>
      </c>
      <c r="G14" s="49"/>
      <c r="H14" s="49"/>
      <c r="I14" s="49"/>
      <c r="J14" s="49"/>
      <c r="K14" s="49"/>
      <c r="L14" s="49"/>
      <c r="M14" s="49"/>
    </row>
    <row r="16" spans="2:17" x14ac:dyDescent="0.25">
      <c r="B16" s="50" t="s">
        <v>62</v>
      </c>
    </row>
    <row r="17" spans="2:21" x14ac:dyDescent="0.25">
      <c r="B17" s="50" t="s">
        <v>64</v>
      </c>
      <c r="C17" s="29" t="s">
        <v>21</v>
      </c>
      <c r="D17" s="30"/>
      <c r="E17" s="31" t="s">
        <v>14</v>
      </c>
      <c r="F17" s="43" t="s">
        <v>22</v>
      </c>
      <c r="G17" s="43"/>
      <c r="H17" s="43"/>
      <c r="I17" s="43"/>
      <c r="J17" s="43"/>
      <c r="K17" s="43"/>
      <c r="L17" s="43"/>
      <c r="M17" s="43"/>
      <c r="N17" s="32" t="s">
        <v>23</v>
      </c>
      <c r="O17" s="3"/>
      <c r="P17" s="31"/>
      <c r="Q17" s="43" t="s">
        <v>15</v>
      </c>
    </row>
    <row r="18" spans="2:21" x14ac:dyDescent="0.25">
      <c r="B18" s="39">
        <v>1</v>
      </c>
      <c r="C18" s="44">
        <v>0.60147315738652685</v>
      </c>
      <c r="D18" s="45">
        <v>0.3547199911303125</v>
      </c>
      <c r="E18" s="57">
        <v>-0.60033141943057933</v>
      </c>
      <c r="F18" s="63">
        <f t="array" aca="1" ref="F18:F26" ca="1">TANH(MMULT(C18:E26,B18:B20))</f>
        <v>0.34156373832569126</v>
      </c>
      <c r="G18" s="73">
        <v>1.2805667951207218</v>
      </c>
      <c r="H18" s="74">
        <v>2.4268627415128154</v>
      </c>
      <c r="I18" s="74">
        <v>2.6258515848593653</v>
      </c>
      <c r="J18" s="74">
        <v>0.96464263252941462</v>
      </c>
      <c r="K18" s="74">
        <v>1.1438253347696088</v>
      </c>
      <c r="L18" s="74">
        <v>2.105807724156544</v>
      </c>
      <c r="M18" s="74">
        <v>1.3895237563988949</v>
      </c>
      <c r="N18" s="75">
        <v>2.0942332715197285</v>
      </c>
      <c r="O18" s="75">
        <v>1.5217486991656164</v>
      </c>
      <c r="P18" s="76">
        <v>2.0481239084958123</v>
      </c>
      <c r="Q18" s="68">
        <f t="array" aca="1" ref="Q18" ca="1">TANH(MMULT(G18:P18,F18:F27))</f>
        <v>-1.5135830268121753E-4</v>
      </c>
      <c r="T18" s="50">
        <f ca="1">B18+B19-2*MIN(B18:B19)</f>
        <v>0</v>
      </c>
      <c r="U18" s="50" t="s">
        <v>83</v>
      </c>
    </row>
    <row r="19" spans="2:21" x14ac:dyDescent="0.25">
      <c r="B19" s="40">
        <v>1</v>
      </c>
      <c r="C19" s="56">
        <v>-0.27534095785185569</v>
      </c>
      <c r="D19" s="54">
        <v>-0.97909976673743093</v>
      </c>
      <c r="E19" s="55">
        <v>-0.47858901306228763</v>
      </c>
      <c r="F19" s="64">
        <f ca="1"/>
        <v>-0.93941295270265956</v>
      </c>
      <c r="G19" s="62"/>
      <c r="H19" s="62"/>
      <c r="I19" s="62"/>
      <c r="J19" s="62"/>
      <c r="K19" s="62"/>
      <c r="L19" s="62"/>
      <c r="M19" s="62"/>
      <c r="T19" s="50">
        <f ca="1">B18+B19-2*B18*B19</f>
        <v>0</v>
      </c>
      <c r="U19" s="50" t="s">
        <v>84</v>
      </c>
    </row>
    <row r="20" spans="2:21" x14ac:dyDescent="0.25">
      <c r="B20" s="41">
        <v>1</v>
      </c>
      <c r="C20" s="69">
        <v>2.612490168420702</v>
      </c>
      <c r="D20" s="70">
        <v>2.5298328965525578</v>
      </c>
      <c r="E20" s="70">
        <v>-0.63791017325638955</v>
      </c>
      <c r="F20" s="61">
        <f ca="1"/>
        <v>0.9997553791068654</v>
      </c>
      <c r="G20" s="49"/>
      <c r="H20" s="49"/>
      <c r="I20" s="49"/>
      <c r="J20" s="49"/>
      <c r="K20" s="49"/>
      <c r="L20" s="49"/>
      <c r="M20" s="49"/>
      <c r="O20" s="3"/>
      <c r="P20" s="3"/>
      <c r="T20" s="50">
        <f ca="1">B18+B19-2*MAX(B18+B19-1,0)</f>
        <v>0</v>
      </c>
      <c r="U20" s="50" t="s">
        <v>85</v>
      </c>
    </row>
    <row r="21" spans="2:21" x14ac:dyDescent="0.25">
      <c r="C21" s="69">
        <v>1.1587694676085678</v>
      </c>
      <c r="D21" s="70">
        <v>1.2628399268636472</v>
      </c>
      <c r="E21" s="70">
        <v>-2.5528269686804892</v>
      </c>
      <c r="F21" s="61">
        <f ca="1"/>
        <v>-0.13046962143960106</v>
      </c>
      <c r="G21" s="49"/>
      <c r="H21" s="49"/>
      <c r="I21" s="49"/>
      <c r="J21" s="49"/>
      <c r="K21" s="49"/>
      <c r="L21" s="49"/>
      <c r="M21" s="49"/>
    </row>
    <row r="22" spans="2:21" x14ac:dyDescent="0.25">
      <c r="C22" s="69">
        <v>0.3205152819918915</v>
      </c>
      <c r="D22" s="70">
        <v>0.29689072270455813</v>
      </c>
      <c r="E22" s="70">
        <v>1.5090925026664836</v>
      </c>
      <c r="F22" s="61">
        <f ca="1"/>
        <v>0.97195573724820672</v>
      </c>
      <c r="G22" s="49"/>
      <c r="H22" s="49"/>
      <c r="I22" s="49"/>
      <c r="J22" s="49"/>
      <c r="K22" s="49"/>
      <c r="L22" s="49"/>
      <c r="M22" s="49"/>
    </row>
    <row r="23" spans="2:21" x14ac:dyDescent="0.25">
      <c r="C23" s="69">
        <v>-0.33695807960700142</v>
      </c>
      <c r="D23" s="70">
        <v>-2.1630935877727651</v>
      </c>
      <c r="E23" s="70">
        <v>1.2174068791411912</v>
      </c>
      <c r="F23" s="61">
        <f ca="1"/>
        <v>-0.8571879816568081</v>
      </c>
      <c r="G23" s="49"/>
      <c r="H23" s="49"/>
      <c r="I23" s="49"/>
      <c r="J23" s="49"/>
      <c r="K23" s="49"/>
      <c r="L23" s="49"/>
      <c r="M23" s="49"/>
    </row>
    <row r="24" spans="2:21" x14ac:dyDescent="0.25">
      <c r="C24" s="69">
        <v>0.40364325248540001</v>
      </c>
      <c r="D24" s="70">
        <v>0.72467979410139383</v>
      </c>
      <c r="E24" s="70">
        <v>1.0255449080146886</v>
      </c>
      <c r="F24" s="61">
        <f ca="1"/>
        <v>0.97342974423809547</v>
      </c>
      <c r="G24" s="49"/>
      <c r="H24" s="49"/>
      <c r="I24" s="49"/>
      <c r="J24" s="49"/>
      <c r="K24" s="49"/>
      <c r="L24" s="49"/>
      <c r="M24" s="49"/>
    </row>
    <row r="25" spans="2:21" x14ac:dyDescent="0.25">
      <c r="C25" s="69">
        <v>-2.274585292113847</v>
      </c>
      <c r="D25" s="70">
        <v>1.0570182213649773</v>
      </c>
      <c r="E25" s="70">
        <v>-0.47703530548206663</v>
      </c>
      <c r="F25" s="61">
        <f ca="1"/>
        <v>-0.9347308968500937</v>
      </c>
      <c r="G25" s="49"/>
      <c r="H25" s="49"/>
      <c r="I25" s="49"/>
      <c r="J25" s="49"/>
      <c r="K25" s="49"/>
      <c r="L25" s="49"/>
      <c r="M25" s="49"/>
    </row>
    <row r="26" spans="2:21" x14ac:dyDescent="0.25">
      <c r="C26" s="71">
        <v>-1.1728716439696538</v>
      </c>
      <c r="D26" s="72">
        <v>0.13258017384876392</v>
      </c>
      <c r="E26" s="72">
        <v>-0.5791872843619339</v>
      </c>
      <c r="F26" s="61">
        <f ca="1"/>
        <v>-0.9245485654127783</v>
      </c>
      <c r="G26" s="49"/>
      <c r="H26" s="49"/>
      <c r="I26" s="49"/>
      <c r="J26" s="49"/>
      <c r="K26" s="49"/>
      <c r="L26" s="49"/>
      <c r="M26" s="49"/>
    </row>
    <row r="27" spans="2:21" x14ac:dyDescent="0.25">
      <c r="F27" s="42">
        <v>1</v>
      </c>
      <c r="G27" s="49"/>
      <c r="H27" s="49"/>
      <c r="I27" s="49"/>
      <c r="J27" s="49"/>
      <c r="K27" s="49"/>
      <c r="L27" s="49"/>
      <c r="M27" s="49"/>
    </row>
    <row r="30" spans="2:21" x14ac:dyDescent="0.25">
      <c r="B30" s="50" t="s">
        <v>61</v>
      </c>
    </row>
    <row r="31" spans="2:21" x14ac:dyDescent="0.25">
      <c r="B31" s="50" t="s">
        <v>64</v>
      </c>
      <c r="C31" s="29" t="s">
        <v>21</v>
      </c>
      <c r="D31" s="30"/>
      <c r="E31" s="31"/>
      <c r="F31" s="43" t="s">
        <v>22</v>
      </c>
      <c r="G31" s="43"/>
      <c r="H31" s="99"/>
      <c r="I31" s="32" t="s">
        <v>23</v>
      </c>
      <c r="J31" s="3"/>
      <c r="K31" s="31"/>
      <c r="L31" s="43" t="s">
        <v>34</v>
      </c>
      <c r="M31" s="43"/>
      <c r="N31" s="43"/>
      <c r="O31" s="32" t="s">
        <v>36</v>
      </c>
      <c r="P31" s="3"/>
      <c r="Q31" s="31"/>
      <c r="R31" s="43" t="s">
        <v>15</v>
      </c>
    </row>
    <row r="32" spans="2:21" x14ac:dyDescent="0.25">
      <c r="B32" s="39">
        <v>0</v>
      </c>
      <c r="C32" s="44">
        <v>-0.4160120861890142</v>
      </c>
      <c r="D32" s="45">
        <v>-8.3807826588399248E-2</v>
      </c>
      <c r="E32" s="101">
        <v>7.9335392925677706E-2</v>
      </c>
      <c r="F32" s="117">
        <f t="array" aca="1" ref="F32:F35" ca="1">TANH(MMULT(C32:E35,B32:B34))</f>
        <v>-4.4724038427658829E-3</v>
      </c>
      <c r="G32" s="102">
        <v>-0.77519447702930533</v>
      </c>
      <c r="H32" s="103">
        <v>-0.29937854945908215</v>
      </c>
      <c r="I32" s="104">
        <v>-0.86926406978611626</v>
      </c>
      <c r="J32" s="104">
        <v>-0.58714979647904708</v>
      </c>
      <c r="K32" s="104">
        <v>0.35605063236600043</v>
      </c>
      <c r="L32" s="117">
        <f t="array" aca="1" ref="L32:L35" ca="1">TANH(MMULT(G32:K35,F32:F36))</f>
        <v>0.70230776234698156</v>
      </c>
      <c r="M32" s="75">
        <v>0.37978800455356088</v>
      </c>
      <c r="N32" s="75">
        <v>0.61510940523719393</v>
      </c>
      <c r="O32" s="79">
        <v>0.53852945008940756</v>
      </c>
      <c r="P32" s="79">
        <v>0.77845776730219707</v>
      </c>
      <c r="Q32" s="79">
        <v>-0.52783102280490302</v>
      </c>
      <c r="R32" s="80">
        <f t="array" aca="1" ref="R32" ca="1">TANH(MMULT(M32:Q32,L32:L36))</f>
        <v>-8.2242717651267339E-2</v>
      </c>
    </row>
    <row r="33" spans="2:21" x14ac:dyDescent="0.25">
      <c r="B33" s="40">
        <v>1</v>
      </c>
      <c r="C33" s="56">
        <v>0.1518808415146693</v>
      </c>
      <c r="D33" s="54">
        <v>0.96163679563848459</v>
      </c>
      <c r="E33" s="55">
        <v>-0.25162044743326595</v>
      </c>
      <c r="F33" s="118">
        <f ca="1"/>
        <v>0.6106870842457639</v>
      </c>
      <c r="G33" s="105">
        <v>-0.45171179611324241</v>
      </c>
      <c r="H33" s="106">
        <v>1.3304710743523351E-2</v>
      </c>
      <c r="I33" s="107">
        <v>0.74921340704866379</v>
      </c>
      <c r="J33" s="107">
        <v>-0.25337934201555878</v>
      </c>
      <c r="K33" s="107">
        <v>0.93468540570882297</v>
      </c>
      <c r="L33" s="118">
        <f ca="1"/>
        <v>0.37751415692769813</v>
      </c>
      <c r="M33" s="81"/>
      <c r="N33" s="81"/>
      <c r="O33" s="78"/>
      <c r="P33" s="78"/>
      <c r="Q33" s="78"/>
      <c r="R33" s="81"/>
    </row>
    <row r="34" spans="2:21" x14ac:dyDescent="0.25">
      <c r="B34" s="41">
        <v>1</v>
      </c>
      <c r="C34" s="69">
        <v>-0.34865193725651822</v>
      </c>
      <c r="D34" s="70">
        <v>-0.21655146915291579</v>
      </c>
      <c r="E34" s="70">
        <v>-0.76542180966212414</v>
      </c>
      <c r="F34" s="118">
        <f ca="1"/>
        <v>-0.7539188523803162</v>
      </c>
      <c r="G34" s="108">
        <v>0.31922210906111292</v>
      </c>
      <c r="H34" s="109">
        <v>-0.90831251617261466</v>
      </c>
      <c r="I34" s="109">
        <v>-0.6864516358577879</v>
      </c>
      <c r="J34" s="109">
        <v>1.6280713515045786E-2</v>
      </c>
      <c r="K34" s="109">
        <v>-0.79214386564964623</v>
      </c>
      <c r="L34" s="118">
        <f ca="1"/>
        <v>-0.68146323456835745</v>
      </c>
      <c r="M34" s="81"/>
      <c r="N34" s="81"/>
      <c r="O34" s="81"/>
      <c r="P34" s="81"/>
      <c r="Q34" s="81"/>
      <c r="R34" s="89"/>
    </row>
    <row r="35" spans="2:21" x14ac:dyDescent="0.25">
      <c r="C35" s="100">
        <v>-0.20107527014294635</v>
      </c>
      <c r="D35" s="72">
        <v>-0.62159898204619823</v>
      </c>
      <c r="E35" s="72">
        <v>0.55371938638573437</v>
      </c>
      <c r="F35" s="118">
        <f ca="1"/>
        <v>-6.7775532548150802E-2</v>
      </c>
      <c r="G35" s="110">
        <v>0.17599276542119369</v>
      </c>
      <c r="H35" s="111">
        <v>0.83114829121121114</v>
      </c>
      <c r="I35" s="111">
        <v>0.68268223709032472</v>
      </c>
      <c r="J35" s="111">
        <v>-6.9427507189976145E-2</v>
      </c>
      <c r="K35" s="111">
        <v>0.43001024039651159</v>
      </c>
      <c r="L35" s="118">
        <f ca="1"/>
        <v>0.40265456230415103</v>
      </c>
      <c r="M35" s="89"/>
      <c r="N35" s="89"/>
      <c r="O35" s="89"/>
      <c r="P35" s="86"/>
      <c r="Q35" s="89"/>
      <c r="R35" s="89"/>
    </row>
    <row r="36" spans="2:21" x14ac:dyDescent="0.25">
      <c r="C36" s="93"/>
      <c r="D36" s="89"/>
      <c r="E36" s="89"/>
      <c r="F36" s="92">
        <v>1</v>
      </c>
      <c r="G36" s="112"/>
      <c r="H36" s="112"/>
      <c r="I36" s="112"/>
      <c r="J36" s="113"/>
      <c r="K36" s="112"/>
      <c r="L36" s="92">
        <v>1</v>
      </c>
      <c r="M36" s="89"/>
      <c r="N36" s="89"/>
      <c r="O36" s="89"/>
      <c r="P36" s="86"/>
      <c r="Q36" s="89"/>
      <c r="R36" s="89"/>
    </row>
    <row r="38" spans="2:21" x14ac:dyDescent="0.25">
      <c r="B38" s="50" t="s">
        <v>63</v>
      </c>
    </row>
    <row r="39" spans="2:21" x14ac:dyDescent="0.25">
      <c r="B39" s="50" t="s">
        <v>64</v>
      </c>
      <c r="C39" s="29" t="s">
        <v>21</v>
      </c>
      <c r="D39" s="30"/>
      <c r="E39" s="31"/>
      <c r="F39" s="43" t="s">
        <v>22</v>
      </c>
      <c r="G39" s="43"/>
      <c r="H39" s="99"/>
      <c r="I39" s="32" t="s">
        <v>23</v>
      </c>
      <c r="J39" s="3"/>
      <c r="K39" s="31"/>
      <c r="L39" s="43" t="s">
        <v>34</v>
      </c>
      <c r="M39" s="43"/>
      <c r="N39" s="43"/>
      <c r="O39" s="32" t="s">
        <v>36</v>
      </c>
      <c r="P39" s="3"/>
      <c r="Q39" s="31"/>
      <c r="R39" s="43" t="s">
        <v>15</v>
      </c>
    </row>
    <row r="40" spans="2:21" x14ac:dyDescent="0.25">
      <c r="B40" s="39">
        <f t="shared" ref="B40:B41" ca="1" si="0">B18</f>
        <v>1</v>
      </c>
      <c r="C40" s="44">
        <v>-0.79597499692824603</v>
      </c>
      <c r="D40" s="45">
        <v>-0.52579512129442207</v>
      </c>
      <c r="E40" s="101">
        <v>0.68994650291119475</v>
      </c>
      <c r="F40" s="117">
        <f t="array" aca="1" ref="F40:F43" ca="1">TANH(MMULT(C40:E43,B40:B42))</f>
        <v>-0.55930663845921547</v>
      </c>
      <c r="G40" s="102">
        <v>-1.0715572817851089</v>
      </c>
      <c r="H40" s="103">
        <v>0.25600514416613895</v>
      </c>
      <c r="I40" s="104">
        <v>-0.8736927025858221</v>
      </c>
      <c r="J40" s="104">
        <v>-1.0417410697837113</v>
      </c>
      <c r="K40" s="104">
        <v>0.23558161808053138</v>
      </c>
      <c r="L40" s="117">
        <f t="array" aca="1" ref="L40:L43" ca="1">TANH(MMULT(G40:K43,F40:F44))</f>
        <v>0.99192270086285594</v>
      </c>
      <c r="M40" s="75">
        <v>0.62719223608447916</v>
      </c>
      <c r="N40" s="75">
        <v>0.24662112119322677</v>
      </c>
      <c r="O40" s="79">
        <v>1.671340153417296</v>
      </c>
      <c r="P40" s="79">
        <v>0.98151703677069435</v>
      </c>
      <c r="Q40" s="79">
        <v>-0.74675610126804093</v>
      </c>
      <c r="R40" s="80">
        <f t="array" aca="1" ref="R40" ca="1">TANH(MMULT(M40:Q40,L40:L44))</f>
        <v>3.7443610006720974E-4</v>
      </c>
      <c r="T40" s="50">
        <f ca="1">B40+B41-2*MIN(B40:B41)</f>
        <v>0</v>
      </c>
      <c r="U40" s="50" t="s">
        <v>83</v>
      </c>
    </row>
    <row r="41" spans="2:21" x14ac:dyDescent="0.25">
      <c r="B41" s="40">
        <f t="shared" ca="1" si="0"/>
        <v>1</v>
      </c>
      <c r="C41" s="56">
        <v>0.8971367099794092</v>
      </c>
      <c r="D41" s="54">
        <v>1.0253057752623387</v>
      </c>
      <c r="E41" s="55">
        <v>-0.98618516671647016</v>
      </c>
      <c r="F41" s="118">
        <f ca="1"/>
        <v>0.73349794777990074</v>
      </c>
      <c r="G41" s="105">
        <v>-0.60709878383290405</v>
      </c>
      <c r="H41" s="106">
        <v>0.43254276824284865</v>
      </c>
      <c r="I41" s="107">
        <v>0.49963209846634832</v>
      </c>
      <c r="J41" s="107">
        <v>-0.45621104301443449</v>
      </c>
      <c r="K41" s="107">
        <v>1.211507866781141</v>
      </c>
      <c r="L41" s="118">
        <f ca="1"/>
        <v>0.94973433938759855</v>
      </c>
      <c r="M41" s="81"/>
      <c r="N41" s="81"/>
      <c r="O41" s="78"/>
      <c r="P41" s="78"/>
      <c r="Q41" s="78"/>
      <c r="R41" s="81"/>
      <c r="T41" s="50">
        <f ca="1">B40+B41-2*B40*B41</f>
        <v>0</v>
      </c>
      <c r="U41" s="50" t="s">
        <v>84</v>
      </c>
    </row>
    <row r="42" spans="2:21" x14ac:dyDescent="0.25">
      <c r="B42" s="41">
        <v>1</v>
      </c>
      <c r="C42" s="69">
        <v>-0.23204452739299988</v>
      </c>
      <c r="D42" s="70">
        <v>-0.2563678155959378</v>
      </c>
      <c r="E42" s="70">
        <v>-1.0044361427285469</v>
      </c>
      <c r="F42" s="118">
        <f ca="1"/>
        <v>-0.90384752989053396</v>
      </c>
      <c r="G42" s="108">
        <v>0.93103029420333383</v>
      </c>
      <c r="H42" s="109">
        <v>-1.3478850251495249</v>
      </c>
      <c r="I42" s="109">
        <v>-1.1465087183337248</v>
      </c>
      <c r="J42" s="109">
        <v>0.28343891764129397</v>
      </c>
      <c r="K42" s="109">
        <v>-4.3614611719376195E-2</v>
      </c>
      <c r="L42" s="118">
        <f ca="1"/>
        <v>-0.64862391135960895</v>
      </c>
      <c r="M42" s="81"/>
      <c r="N42" s="81"/>
      <c r="O42" s="81"/>
      <c r="P42" s="81"/>
      <c r="Q42" s="81"/>
      <c r="R42" s="89"/>
      <c r="T42" s="50">
        <f ca="1">B40+B41-2*MAX(B40+B41-1,0)</f>
        <v>0</v>
      </c>
      <c r="U42" s="50" t="s">
        <v>85</v>
      </c>
    </row>
    <row r="43" spans="2:21" x14ac:dyDescent="0.25">
      <c r="C43" s="100">
        <v>-0.82289572630837571</v>
      </c>
      <c r="D43" s="72">
        <v>-1.0748588857248829</v>
      </c>
      <c r="E43" s="72">
        <v>0.40517355084789225</v>
      </c>
      <c r="F43" s="118">
        <f ca="1"/>
        <v>-0.90379856341666431</v>
      </c>
      <c r="G43" s="110">
        <v>-0.35222630829590296</v>
      </c>
      <c r="H43" s="111">
        <v>1.6564839659617139</v>
      </c>
      <c r="I43" s="111">
        <v>0.14257671664695473</v>
      </c>
      <c r="J43" s="111">
        <v>-0.67047861921747132</v>
      </c>
      <c r="K43" s="111">
        <v>0.9517666738960604</v>
      </c>
      <c r="L43" s="118">
        <f ca="1"/>
        <v>0.99320839475417289</v>
      </c>
      <c r="M43" s="89"/>
      <c r="N43" s="89"/>
      <c r="O43" s="89"/>
      <c r="P43" s="86"/>
      <c r="Q43" s="89"/>
      <c r="R43" s="89"/>
    </row>
    <row r="44" spans="2:21" x14ac:dyDescent="0.25">
      <c r="C44" s="93"/>
      <c r="D44" s="89"/>
      <c r="E44" s="89"/>
      <c r="F44" s="92">
        <v>1</v>
      </c>
      <c r="G44" s="112"/>
      <c r="H44" s="112"/>
      <c r="I44" s="112"/>
      <c r="J44" s="113"/>
      <c r="K44" s="112"/>
      <c r="L44" s="92">
        <v>1</v>
      </c>
      <c r="M44" s="89"/>
      <c r="N44" s="89"/>
      <c r="O44" s="89"/>
      <c r="P44" s="86"/>
      <c r="Q44" s="89"/>
      <c r="R44" s="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License</vt:lpstr>
      <vt:lpstr>2-9-1</vt:lpstr>
      <vt:lpstr>2-4-4-1</vt:lpstr>
      <vt:lpstr>final results</vt:lpstr>
      <vt:lpstr>eta</vt:lpstr>
      <vt:lpstr>etaD</vt:lpstr>
      <vt:lpstr>itc</vt:lpstr>
      <vt:lpstr>itcp1</vt:lpstr>
      <vt:lpstr>ru</vt:lpstr>
      <vt:lpstr>ruD</vt:lpstr>
      <vt:lpstr>TrData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2019-07-03T20:21:05Z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Roy S. Freedman</vt:lpwstr>
  </property>
</Properties>
</file>